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3395" windowHeight="6480"/>
  </bookViews>
  <sheets>
    <sheet name="grafiek" sheetId="2" r:id="rId1"/>
    <sheet name="gegevens" sheetId="1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T14" i="1"/>
  <c r="T70" s="1"/>
  <c r="Y14"/>
  <c r="Y66" s="1"/>
  <c r="X14"/>
  <c r="X91" s="1"/>
  <c r="W14"/>
  <c r="W18" s="1"/>
  <c r="V14"/>
  <c r="V105" s="1"/>
  <c r="U14"/>
  <c r="U94" s="1"/>
  <c r="P13"/>
  <c r="B15"/>
  <c r="B16"/>
  <c r="E16" s="1"/>
  <c r="I16" s="1"/>
  <c r="B17"/>
  <c r="D17" s="1"/>
  <c r="R17" s="1"/>
  <c r="B18"/>
  <c r="B19"/>
  <c r="B20"/>
  <c r="E20" s="1"/>
  <c r="I20" s="1"/>
  <c r="B21"/>
  <c r="E21" s="1"/>
  <c r="B22"/>
  <c r="B23"/>
  <c r="B24"/>
  <c r="D24" s="1"/>
  <c r="R24" s="1"/>
  <c r="B25"/>
  <c r="D25" s="1"/>
  <c r="R25" s="1"/>
  <c r="B26"/>
  <c r="B27"/>
  <c r="B28"/>
  <c r="D28" s="1"/>
  <c r="R28" s="1"/>
  <c r="B29"/>
  <c r="E29" s="1"/>
  <c r="B30"/>
  <c r="B31"/>
  <c r="B32"/>
  <c r="E32" s="1"/>
  <c r="I32" s="1"/>
  <c r="B33"/>
  <c r="D33" s="1"/>
  <c r="R33" s="1"/>
  <c r="B34"/>
  <c r="B35"/>
  <c r="B36"/>
  <c r="E36" s="1"/>
  <c r="I36" s="1"/>
  <c r="B37"/>
  <c r="E37" s="1"/>
  <c r="B38"/>
  <c r="B39"/>
  <c r="B40"/>
  <c r="D40" s="1"/>
  <c r="R40" s="1"/>
  <c r="B41"/>
  <c r="D41" s="1"/>
  <c r="R41" s="1"/>
  <c r="B42"/>
  <c r="B43"/>
  <c r="B44"/>
  <c r="E44" s="1"/>
  <c r="I44" s="1"/>
  <c r="B45"/>
  <c r="E45" s="1"/>
  <c r="B46"/>
  <c r="B47"/>
  <c r="B48"/>
  <c r="E48" s="1"/>
  <c r="I48" s="1"/>
  <c r="B49"/>
  <c r="D49" s="1"/>
  <c r="R49" s="1"/>
  <c r="B50"/>
  <c r="B51"/>
  <c r="B52"/>
  <c r="C52" s="1"/>
  <c r="G52" s="1"/>
  <c r="B53"/>
  <c r="C53" s="1"/>
  <c r="G53" s="1"/>
  <c r="B54"/>
  <c r="B55"/>
  <c r="D55" s="1"/>
  <c r="R55" s="1"/>
  <c r="B56"/>
  <c r="C56" s="1"/>
  <c r="G56" s="1"/>
  <c r="B57"/>
  <c r="C57" s="1"/>
  <c r="G57" s="1"/>
  <c r="B58"/>
  <c r="B59"/>
  <c r="B60"/>
  <c r="E60" s="1"/>
  <c r="B61"/>
  <c r="C61" s="1"/>
  <c r="G61" s="1"/>
  <c r="B62"/>
  <c r="B63"/>
  <c r="B64"/>
  <c r="C64" s="1"/>
  <c r="G64" s="1"/>
  <c r="B65"/>
  <c r="D65" s="1"/>
  <c r="N65" s="1"/>
  <c r="B66"/>
  <c r="B67"/>
  <c r="B68"/>
  <c r="E68" s="1"/>
  <c r="B69"/>
  <c r="C69" s="1"/>
  <c r="G69" s="1"/>
  <c r="B70"/>
  <c r="C70" s="1"/>
  <c r="M70" s="1"/>
  <c r="B71"/>
  <c r="B72"/>
  <c r="C72" s="1"/>
  <c r="G72" s="1"/>
  <c r="B73"/>
  <c r="C73" s="1"/>
  <c r="L73" s="1"/>
  <c r="B74"/>
  <c r="B75"/>
  <c r="C75" s="1"/>
  <c r="M75" s="1"/>
  <c r="B76"/>
  <c r="C76" s="1"/>
  <c r="L76" s="1"/>
  <c r="B77"/>
  <c r="C77" s="1"/>
  <c r="G77" s="1"/>
  <c r="B78"/>
  <c r="C78" s="1"/>
  <c r="M78" s="1"/>
  <c r="B79"/>
  <c r="B80"/>
  <c r="C80" s="1"/>
  <c r="G80" s="1"/>
  <c r="B81"/>
  <c r="D81" s="1"/>
  <c r="N81" s="1"/>
  <c r="B82"/>
  <c r="B83"/>
  <c r="C83" s="1"/>
  <c r="G83" s="1"/>
  <c r="B84"/>
  <c r="E84" s="1"/>
  <c r="B85"/>
  <c r="E85" s="1"/>
  <c r="I85" s="1"/>
  <c r="B86"/>
  <c r="C86" s="1"/>
  <c r="G86" s="1"/>
  <c r="B87"/>
  <c r="B88"/>
  <c r="D88" s="1"/>
  <c r="R88" s="1"/>
  <c r="B89"/>
  <c r="D89" s="1"/>
  <c r="N89" s="1"/>
  <c r="B90"/>
  <c r="B91"/>
  <c r="C91" s="1"/>
  <c r="G91" s="1"/>
  <c r="B92"/>
  <c r="D92" s="1"/>
  <c r="R92" s="1"/>
  <c r="B93"/>
  <c r="E93" s="1"/>
  <c r="I93" s="1"/>
  <c r="B94"/>
  <c r="C94" s="1"/>
  <c r="G94" s="1"/>
  <c r="B95"/>
  <c r="B96"/>
  <c r="C96" s="1"/>
  <c r="L96" s="1"/>
  <c r="B97"/>
  <c r="D97" s="1"/>
  <c r="N97" s="1"/>
  <c r="B98"/>
  <c r="B99"/>
  <c r="C99" s="1"/>
  <c r="G99" s="1"/>
  <c r="B100"/>
  <c r="E100" s="1"/>
  <c r="B101"/>
  <c r="E101" s="1"/>
  <c r="I101" s="1"/>
  <c r="B102"/>
  <c r="C102" s="1"/>
  <c r="G102" s="1"/>
  <c r="B103"/>
  <c r="B104"/>
  <c r="C104" s="1"/>
  <c r="L104" s="1"/>
  <c r="B105"/>
  <c r="D105" s="1"/>
  <c r="N105" s="1"/>
  <c r="B106"/>
  <c r="B107"/>
  <c r="C107" s="1"/>
  <c r="G107" s="1"/>
  <c r="B108"/>
  <c r="C108" s="1"/>
  <c r="L108" s="1"/>
  <c r="B109"/>
  <c r="C109" s="1"/>
  <c r="G109" s="1"/>
  <c r="B110"/>
  <c r="C110" s="1"/>
  <c r="G110" s="1"/>
  <c r="B111"/>
  <c r="B112"/>
  <c r="C112" s="1"/>
  <c r="L112" s="1"/>
  <c r="B113"/>
  <c r="D113" s="1"/>
  <c r="N113" s="1"/>
  <c r="B114"/>
  <c r="B115"/>
  <c r="C115" s="1"/>
  <c r="L115" s="1"/>
  <c r="B116"/>
  <c r="E116" s="1"/>
  <c r="B117"/>
  <c r="C117" s="1"/>
  <c r="L117" s="1"/>
  <c r="B118"/>
  <c r="E118" s="1"/>
  <c r="B119"/>
  <c r="C119" s="1"/>
  <c r="L119" s="1"/>
  <c r="B120"/>
  <c r="E120" s="1"/>
  <c r="B121"/>
  <c r="C121" s="1"/>
  <c r="L121" s="1"/>
  <c r="B122"/>
  <c r="D122" s="1"/>
  <c r="R122" s="1"/>
  <c r="B123"/>
  <c r="C123" s="1"/>
  <c r="L123" s="1"/>
  <c r="B124"/>
  <c r="B125"/>
  <c r="C125" s="1"/>
  <c r="L125" s="1"/>
  <c r="B126"/>
  <c r="E126" s="1"/>
  <c r="B127"/>
  <c r="C127" s="1"/>
  <c r="L127" s="1"/>
  <c r="B128"/>
  <c r="B129"/>
  <c r="C129" s="1"/>
  <c r="L129" s="1"/>
  <c r="B130"/>
  <c r="E130" s="1"/>
  <c r="B131"/>
  <c r="C131" s="1"/>
  <c r="M131" s="1"/>
  <c r="B132"/>
  <c r="E132" s="1"/>
  <c r="I132" s="1"/>
  <c r="B133"/>
  <c r="D133" s="1"/>
  <c r="R133" s="1"/>
  <c r="B14"/>
  <c r="E14" s="1"/>
  <c r="I14" s="1"/>
  <c r="Y107" l="1"/>
  <c r="Y112"/>
  <c r="Y100"/>
  <c r="X121"/>
  <c r="Y129"/>
  <c r="X133"/>
  <c r="Y26"/>
  <c r="Y95"/>
  <c r="U119"/>
  <c r="Y21"/>
  <c r="Y125"/>
  <c r="Y116"/>
  <c r="W88"/>
  <c r="T124"/>
  <c r="Y102"/>
  <c r="T110"/>
  <c r="T131"/>
  <c r="X110"/>
  <c r="W112"/>
  <c r="T92"/>
  <c r="W120"/>
  <c r="W114"/>
  <c r="W99"/>
  <c r="T78"/>
  <c r="T56"/>
  <c r="W15"/>
  <c r="W105"/>
  <c r="T54"/>
  <c r="W130"/>
  <c r="W121"/>
  <c r="Y114"/>
  <c r="T108"/>
  <c r="T100"/>
  <c r="W86"/>
  <c r="Y20"/>
  <c r="W131"/>
  <c r="T122"/>
  <c r="W117"/>
  <c r="W101"/>
  <c r="W91"/>
  <c r="W133"/>
  <c r="W123"/>
  <c r="V118"/>
  <c r="T112"/>
  <c r="W102"/>
  <c r="Y91"/>
  <c r="Y44"/>
  <c r="W118"/>
  <c r="T50"/>
  <c r="W128"/>
  <c r="T120"/>
  <c r="U114"/>
  <c r="W107"/>
  <c r="T98"/>
  <c r="W64"/>
  <c r="W82"/>
  <c r="V120"/>
  <c r="Y105"/>
  <c r="V67"/>
  <c r="Y117"/>
  <c r="Y69"/>
  <c r="W20"/>
  <c r="Y122"/>
  <c r="Y118"/>
  <c r="Y109"/>
  <c r="Y92"/>
  <c r="Y75"/>
  <c r="Y132"/>
  <c r="Y123"/>
  <c r="W115"/>
  <c r="V110"/>
  <c r="W104"/>
  <c r="W96"/>
  <c r="W80"/>
  <c r="W39"/>
  <c r="X57"/>
  <c r="Y133"/>
  <c r="Y120"/>
  <c r="Y104"/>
  <c r="Y99"/>
  <c r="Y93"/>
  <c r="Y86"/>
  <c r="Y72"/>
  <c r="Y15"/>
  <c r="Y130"/>
  <c r="Y124"/>
  <c r="Y94"/>
  <c r="Y87"/>
  <c r="Y74"/>
  <c r="Y51"/>
  <c r="Y126"/>
  <c r="Y121"/>
  <c r="Y110"/>
  <c r="Y106"/>
  <c r="Y89"/>
  <c r="Y77"/>
  <c r="Y55"/>
  <c r="Y131"/>
  <c r="Y127"/>
  <c r="Y119"/>
  <c r="Y115"/>
  <c r="Y111"/>
  <c r="Y97"/>
  <c r="Y63"/>
  <c r="Y128"/>
  <c r="Y103"/>
  <c r="Y98"/>
  <c r="Y84"/>
  <c r="X122"/>
  <c r="X70"/>
  <c r="X60"/>
  <c r="X96"/>
  <c r="W83"/>
  <c r="W70"/>
  <c r="W98"/>
  <c r="V129"/>
  <c r="V126"/>
  <c r="V113"/>
  <c r="T114"/>
  <c r="T96"/>
  <c r="V61"/>
  <c r="X19"/>
  <c r="X126"/>
  <c r="V123"/>
  <c r="V107"/>
  <c r="X61"/>
  <c r="V127"/>
  <c r="X100"/>
  <c r="V97"/>
  <c r="X78"/>
  <c r="Y71"/>
  <c r="X72"/>
  <c r="X15"/>
  <c r="V131"/>
  <c r="V124"/>
  <c r="X112"/>
  <c r="X94"/>
  <c r="V81"/>
  <c r="Y67"/>
  <c r="Y56"/>
  <c r="Y28"/>
  <c r="X128"/>
  <c r="X116"/>
  <c r="X105"/>
  <c r="V102"/>
  <c r="Y90"/>
  <c r="Y82"/>
  <c r="X73"/>
  <c r="V69"/>
  <c r="V58"/>
  <c r="W32"/>
  <c r="U103"/>
  <c r="U98"/>
  <c r="U92"/>
  <c r="U84"/>
  <c r="U79"/>
  <c r="T132"/>
  <c r="T130"/>
  <c r="T118"/>
  <c r="U113"/>
  <c r="U108"/>
  <c r="U101"/>
  <c r="V79"/>
  <c r="X75"/>
  <c r="U15"/>
  <c r="U130"/>
  <c r="T128"/>
  <c r="T126"/>
  <c r="T116"/>
  <c r="U111"/>
  <c r="V108"/>
  <c r="T106"/>
  <c r="T104"/>
  <c r="U85"/>
  <c r="V35"/>
  <c r="V29"/>
  <c r="V133"/>
  <c r="U126"/>
  <c r="V121"/>
  <c r="U116"/>
  <c r="Y113"/>
  <c r="V111"/>
  <c r="Y108"/>
  <c r="X106"/>
  <c r="V104"/>
  <c r="Y101"/>
  <c r="Y96"/>
  <c r="T94"/>
  <c r="V91"/>
  <c r="X85"/>
  <c r="Y80"/>
  <c r="U76"/>
  <c r="Y70"/>
  <c r="U65"/>
  <c r="U40"/>
  <c r="T102"/>
  <c r="U97"/>
  <c r="U81"/>
  <c r="T58"/>
  <c r="U129"/>
  <c r="U124"/>
  <c r="U117"/>
  <c r="U110"/>
  <c r="U100"/>
  <c r="U95"/>
  <c r="U87"/>
  <c r="U78"/>
  <c r="U20"/>
  <c r="U47"/>
  <c r="U127"/>
  <c r="Y88"/>
  <c r="Y73"/>
  <c r="Y64"/>
  <c r="Y58"/>
  <c r="Y53"/>
  <c r="Y85"/>
  <c r="Y81"/>
  <c r="Y78"/>
  <c r="Y65"/>
  <c r="Y60"/>
  <c r="Y54"/>
  <c r="Y37"/>
  <c r="Y18"/>
  <c r="Y83"/>
  <c r="Y79"/>
  <c r="Y76"/>
  <c r="Y68"/>
  <c r="Y62"/>
  <c r="W60"/>
  <c r="W54"/>
  <c r="W85"/>
  <c r="W89"/>
  <c r="V95"/>
  <c r="V92"/>
  <c r="V75"/>
  <c r="V68"/>
  <c r="V78"/>
  <c r="V72"/>
  <c r="V59"/>
  <c r="V88"/>
  <c r="V56"/>
  <c r="V94"/>
  <c r="V76"/>
  <c r="V73"/>
  <c r="V89"/>
  <c r="V86"/>
  <c r="X92"/>
  <c r="X74"/>
  <c r="X71"/>
  <c r="X51"/>
  <c r="X39"/>
  <c r="X125"/>
  <c r="X109"/>
  <c r="X88"/>
  <c r="X81"/>
  <c r="X77"/>
  <c r="X66"/>
  <c r="X63"/>
  <c r="X59"/>
  <c r="X30"/>
  <c r="X16"/>
  <c r="X129"/>
  <c r="X127"/>
  <c r="X123"/>
  <c r="X119"/>
  <c r="X117"/>
  <c r="X115"/>
  <c r="X113"/>
  <c r="X111"/>
  <c r="X107"/>
  <c r="X103"/>
  <c r="X101"/>
  <c r="X99"/>
  <c r="X97"/>
  <c r="X95"/>
  <c r="X93"/>
  <c r="X86"/>
  <c r="X84"/>
  <c r="X79"/>
  <c r="X69"/>
  <c r="X53"/>
  <c r="X45"/>
  <c r="X131"/>
  <c r="X82"/>
  <c r="X67"/>
  <c r="X64"/>
  <c r="X47"/>
  <c r="X35"/>
  <c r="X89"/>
  <c r="X87"/>
  <c r="X80"/>
  <c r="U58"/>
  <c r="X48"/>
  <c r="X37"/>
  <c r="X25"/>
  <c r="X132"/>
  <c r="X130"/>
  <c r="X124"/>
  <c r="X120"/>
  <c r="X118"/>
  <c r="X114"/>
  <c r="X108"/>
  <c r="X104"/>
  <c r="X102"/>
  <c r="X98"/>
  <c r="X90"/>
  <c r="X83"/>
  <c r="X76"/>
  <c r="X68"/>
  <c r="X65"/>
  <c r="X62"/>
  <c r="X55"/>
  <c r="X50"/>
  <c r="Y27"/>
  <c r="U69"/>
  <c r="U82"/>
  <c r="T88"/>
  <c r="T86"/>
  <c r="T84"/>
  <c r="T82"/>
  <c r="T80"/>
  <c r="T76"/>
  <c r="T90"/>
  <c r="T16"/>
  <c r="T74"/>
  <c r="T33"/>
  <c r="T64"/>
  <c r="W75"/>
  <c r="W65"/>
  <c r="V132"/>
  <c r="U128"/>
  <c r="V125"/>
  <c r="V122"/>
  <c r="W119"/>
  <c r="W116"/>
  <c r="U115"/>
  <c r="U112"/>
  <c r="V109"/>
  <c r="V106"/>
  <c r="W103"/>
  <c r="W100"/>
  <c r="U99"/>
  <c r="U96"/>
  <c r="V93"/>
  <c r="V90"/>
  <c r="W87"/>
  <c r="W84"/>
  <c r="U83"/>
  <c r="U80"/>
  <c r="V77"/>
  <c r="V74"/>
  <c r="U71"/>
  <c r="U64"/>
  <c r="U62"/>
  <c r="U60"/>
  <c r="W55"/>
  <c r="W53"/>
  <c r="U41"/>
  <c r="W37"/>
  <c r="W67"/>
  <c r="W132"/>
  <c r="U131"/>
  <c r="V128"/>
  <c r="W125"/>
  <c r="W122"/>
  <c r="U121"/>
  <c r="U118"/>
  <c r="V115"/>
  <c r="V112"/>
  <c r="W109"/>
  <c r="W106"/>
  <c r="U105"/>
  <c r="U102"/>
  <c r="V99"/>
  <c r="V96"/>
  <c r="W93"/>
  <c r="W90"/>
  <c r="U89"/>
  <c r="U86"/>
  <c r="V83"/>
  <c r="V80"/>
  <c r="W77"/>
  <c r="W74"/>
  <c r="U73"/>
  <c r="V71"/>
  <c r="U68"/>
  <c r="W66"/>
  <c r="V64"/>
  <c r="W62"/>
  <c r="V60"/>
  <c r="W49"/>
  <c r="Y41"/>
  <c r="V32"/>
  <c r="V26"/>
  <c r="W73"/>
  <c r="U70"/>
  <c r="W50"/>
  <c r="U38"/>
  <c r="W27"/>
  <c r="V15"/>
  <c r="U133"/>
  <c r="V130"/>
  <c r="W127"/>
  <c r="W124"/>
  <c r="U123"/>
  <c r="U120"/>
  <c r="V117"/>
  <c r="V114"/>
  <c r="W111"/>
  <c r="W108"/>
  <c r="U107"/>
  <c r="U104"/>
  <c r="V101"/>
  <c r="V98"/>
  <c r="W95"/>
  <c r="W92"/>
  <c r="U91"/>
  <c r="U88"/>
  <c r="V85"/>
  <c r="V82"/>
  <c r="W79"/>
  <c r="W76"/>
  <c r="U75"/>
  <c r="U72"/>
  <c r="V70"/>
  <c r="U67"/>
  <c r="U63"/>
  <c r="W56"/>
  <c r="V54"/>
  <c r="U46"/>
  <c r="V38"/>
  <c r="Y33"/>
  <c r="X27"/>
  <c r="Y19"/>
  <c r="W72"/>
  <c r="U57"/>
  <c r="U25"/>
  <c r="U132"/>
  <c r="W129"/>
  <c r="W126"/>
  <c r="U125"/>
  <c r="U122"/>
  <c r="V119"/>
  <c r="V116"/>
  <c r="W113"/>
  <c r="W110"/>
  <c r="U109"/>
  <c r="U106"/>
  <c r="V103"/>
  <c r="V100"/>
  <c r="W97"/>
  <c r="W94"/>
  <c r="U93"/>
  <c r="U90"/>
  <c r="V87"/>
  <c r="V84"/>
  <c r="W81"/>
  <c r="W78"/>
  <c r="U77"/>
  <c r="U74"/>
  <c r="W69"/>
  <c r="Y61"/>
  <c r="Y59"/>
  <c r="W57"/>
  <c r="V55"/>
  <c r="W52"/>
  <c r="W48"/>
  <c r="Y39"/>
  <c r="Y35"/>
  <c r="U30"/>
  <c r="X22"/>
  <c r="Y48"/>
  <c r="Y45"/>
  <c r="Y23"/>
  <c r="Y57"/>
  <c r="Y49"/>
  <c r="Y46"/>
  <c r="Y40"/>
  <c r="Y31"/>
  <c r="Y16"/>
  <c r="Y47"/>
  <c r="Y43"/>
  <c r="X56"/>
  <c r="X54"/>
  <c r="X46"/>
  <c r="X41"/>
  <c r="X23"/>
  <c r="X58"/>
  <c r="X52"/>
  <c r="X49"/>
  <c r="X33"/>
  <c r="X17"/>
  <c r="X43"/>
  <c r="X29"/>
  <c r="X24"/>
  <c r="W71"/>
  <c r="W68"/>
  <c r="W59"/>
  <c r="W51"/>
  <c r="W46"/>
  <c r="W63"/>
  <c r="W61"/>
  <c r="W58"/>
  <c r="W47"/>
  <c r="V66"/>
  <c r="V52"/>
  <c r="V31"/>
  <c r="V24"/>
  <c r="V63"/>
  <c r="V45"/>
  <c r="V23"/>
  <c r="V18"/>
  <c r="V65"/>
  <c r="V62"/>
  <c r="V57"/>
  <c r="T48"/>
  <c r="T72"/>
  <c r="T66"/>
  <c r="T60"/>
  <c r="T51"/>
  <c r="T18"/>
  <c r="T68"/>
  <c r="T62"/>
  <c r="T47"/>
  <c r="T45"/>
  <c r="T32"/>
  <c r="U66"/>
  <c r="U34"/>
  <c r="U23"/>
  <c r="U54"/>
  <c r="U52"/>
  <c r="U43"/>
  <c r="U61"/>
  <c r="U44"/>
  <c r="V46"/>
  <c r="V21"/>
  <c r="V50"/>
  <c r="V41"/>
  <c r="V53"/>
  <c r="V49"/>
  <c r="V42"/>
  <c r="V20"/>
  <c r="U53"/>
  <c r="U51"/>
  <c r="U39"/>
  <c r="U27"/>
  <c r="U17"/>
  <c r="U59"/>
  <c r="U56"/>
  <c r="U48"/>
  <c r="U36"/>
  <c r="U33"/>
  <c r="U31"/>
  <c r="U45"/>
  <c r="U42"/>
  <c r="U37"/>
  <c r="U24"/>
  <c r="U21"/>
  <c r="U18"/>
  <c r="U55"/>
  <c r="U50"/>
  <c r="U49"/>
  <c r="U35"/>
  <c r="U32"/>
  <c r="U26"/>
  <c r="T20"/>
  <c r="T43"/>
  <c r="T41"/>
  <c r="T36"/>
  <c r="T25"/>
  <c r="T17"/>
  <c r="T133"/>
  <c r="T129"/>
  <c r="T125"/>
  <c r="T121"/>
  <c r="T117"/>
  <c r="T113"/>
  <c r="T109"/>
  <c r="T105"/>
  <c r="T101"/>
  <c r="T97"/>
  <c r="T93"/>
  <c r="T89"/>
  <c r="T85"/>
  <c r="T81"/>
  <c r="T77"/>
  <c r="T73"/>
  <c r="T69"/>
  <c r="T65"/>
  <c r="T61"/>
  <c r="T57"/>
  <c r="T53"/>
  <c r="T28"/>
  <c r="T37"/>
  <c r="T29"/>
  <c r="T15"/>
  <c r="T52"/>
  <c r="T49"/>
  <c r="T46"/>
  <c r="T44"/>
  <c r="T21"/>
  <c r="T127"/>
  <c r="T123"/>
  <c r="T119"/>
  <c r="T115"/>
  <c r="T111"/>
  <c r="T107"/>
  <c r="T103"/>
  <c r="T99"/>
  <c r="T95"/>
  <c r="T91"/>
  <c r="T87"/>
  <c r="T83"/>
  <c r="T79"/>
  <c r="T75"/>
  <c r="T71"/>
  <c r="T67"/>
  <c r="T63"/>
  <c r="T59"/>
  <c r="T55"/>
  <c r="T42"/>
  <c r="T40"/>
  <c r="T24"/>
  <c r="P55"/>
  <c r="P88"/>
  <c r="P40"/>
  <c r="P24"/>
  <c r="P113"/>
  <c r="P105"/>
  <c r="P97"/>
  <c r="P89"/>
  <c r="P81"/>
  <c r="P65"/>
  <c r="P49"/>
  <c r="P41"/>
  <c r="P33"/>
  <c r="P25"/>
  <c r="P17"/>
  <c r="P122"/>
  <c r="P92"/>
  <c r="P28"/>
  <c r="P133"/>
  <c r="L83"/>
  <c r="L75"/>
  <c r="L110"/>
  <c r="L102"/>
  <c r="L94"/>
  <c r="L86"/>
  <c r="L78"/>
  <c r="L70"/>
  <c r="M127"/>
  <c r="M119"/>
  <c r="M112"/>
  <c r="M104"/>
  <c r="M96"/>
  <c r="M80"/>
  <c r="M72"/>
  <c r="M64"/>
  <c r="M56"/>
  <c r="L80"/>
  <c r="L72"/>
  <c r="L64"/>
  <c r="L56"/>
  <c r="M129"/>
  <c r="M121"/>
  <c r="M73"/>
  <c r="M57"/>
  <c r="L57"/>
  <c r="M123"/>
  <c r="M115"/>
  <c r="M107"/>
  <c r="M99"/>
  <c r="M91"/>
  <c r="M83"/>
  <c r="L107"/>
  <c r="L99"/>
  <c r="L91"/>
  <c r="M108"/>
  <c r="M76"/>
  <c r="M52"/>
  <c r="L52"/>
  <c r="M125"/>
  <c r="M117"/>
  <c r="M109"/>
  <c r="M77"/>
  <c r="M69"/>
  <c r="M61"/>
  <c r="M53"/>
  <c r="L109"/>
  <c r="L77"/>
  <c r="L69"/>
  <c r="L61"/>
  <c r="L53"/>
  <c r="M110"/>
  <c r="M102"/>
  <c r="M94"/>
  <c r="M86"/>
  <c r="Y50"/>
  <c r="Y42"/>
  <c r="Y38"/>
  <c r="Y36"/>
  <c r="Y29"/>
  <c r="Y24"/>
  <c r="Y22"/>
  <c r="Y17"/>
  <c r="Y34"/>
  <c r="Y52"/>
  <c r="Y32"/>
  <c r="Y30"/>
  <c r="Y25"/>
  <c r="X36"/>
  <c r="X34"/>
  <c r="X28"/>
  <c r="X21"/>
  <c r="X40"/>
  <c r="X38"/>
  <c r="X32"/>
  <c r="X26"/>
  <c r="X44"/>
  <c r="X42"/>
  <c r="X31"/>
  <c r="X20"/>
  <c r="X18"/>
  <c r="W34"/>
  <c r="W29"/>
  <c r="W22"/>
  <c r="W45"/>
  <c r="W42"/>
  <c r="W31"/>
  <c r="W19"/>
  <c r="W17"/>
  <c r="W36"/>
  <c r="W24"/>
  <c r="W44"/>
  <c r="W41"/>
  <c r="W28"/>
  <c r="W26"/>
  <c r="W38"/>
  <c r="W33"/>
  <c r="W30"/>
  <c r="W16"/>
  <c r="W40"/>
  <c r="W35"/>
  <c r="W23"/>
  <c r="W21"/>
  <c r="W43"/>
  <c r="W25"/>
  <c r="V34"/>
  <c r="V28"/>
  <c r="V17"/>
  <c r="V48"/>
  <c r="V44"/>
  <c r="V40"/>
  <c r="V37"/>
  <c r="V25"/>
  <c r="V22"/>
  <c r="V19"/>
  <c r="V30"/>
  <c r="V16"/>
  <c r="V51"/>
  <c r="V47"/>
  <c r="V43"/>
  <c r="V39"/>
  <c r="V36"/>
  <c r="V33"/>
  <c r="V27"/>
  <c r="U29"/>
  <c r="U19"/>
  <c r="U16"/>
  <c r="U22"/>
  <c r="U28"/>
  <c r="T39"/>
  <c r="T35"/>
  <c r="T31"/>
  <c r="T27"/>
  <c r="T23"/>
  <c r="T19"/>
  <c r="T38"/>
  <c r="T34"/>
  <c r="T30"/>
  <c r="T26"/>
  <c r="T22"/>
  <c r="N55"/>
  <c r="N88"/>
  <c r="N40"/>
  <c r="N24"/>
  <c r="N49"/>
  <c r="N41"/>
  <c r="N33"/>
  <c r="N25"/>
  <c r="N17"/>
  <c r="N122"/>
  <c r="N92"/>
  <c r="N28"/>
  <c r="N133"/>
  <c r="D119"/>
  <c r="P119" s="1"/>
  <c r="E119"/>
  <c r="I119" s="1"/>
  <c r="I126"/>
  <c r="E115"/>
  <c r="I115" s="1"/>
  <c r="E123"/>
  <c r="I123" s="1"/>
  <c r="I118"/>
  <c r="D123"/>
  <c r="P123" s="1"/>
  <c r="D115"/>
  <c r="P115" s="1"/>
  <c r="E121"/>
  <c r="I121" s="1"/>
  <c r="D125"/>
  <c r="P125" s="1"/>
  <c r="E125"/>
  <c r="I125" s="1"/>
  <c r="I116"/>
  <c r="E133"/>
  <c r="I133" s="1"/>
  <c r="D127"/>
  <c r="P127" s="1"/>
  <c r="D117"/>
  <c r="P117" s="1"/>
  <c r="E127"/>
  <c r="I127" s="1"/>
  <c r="E117"/>
  <c r="I117" s="1"/>
  <c r="I120"/>
  <c r="D121"/>
  <c r="P121" s="1"/>
  <c r="D131"/>
  <c r="P131" s="1"/>
  <c r="E131"/>
  <c r="I131" s="1"/>
  <c r="C133"/>
  <c r="M133" s="1"/>
  <c r="D129"/>
  <c r="P129" s="1"/>
  <c r="I130"/>
  <c r="E129"/>
  <c r="I129" s="1"/>
  <c r="K115"/>
  <c r="G115"/>
  <c r="O115"/>
  <c r="G129"/>
  <c r="K129"/>
  <c r="O129"/>
  <c r="G125"/>
  <c r="K125"/>
  <c r="O125"/>
  <c r="G119"/>
  <c r="O119"/>
  <c r="K119"/>
  <c r="G123"/>
  <c r="O123"/>
  <c r="K123"/>
  <c r="G127"/>
  <c r="O127"/>
  <c r="K127"/>
  <c r="K131"/>
  <c r="G131"/>
  <c r="O131"/>
  <c r="L131"/>
  <c r="G117"/>
  <c r="K117"/>
  <c r="O117"/>
  <c r="G121"/>
  <c r="O121"/>
  <c r="K121"/>
  <c r="C128"/>
  <c r="C124"/>
  <c r="C120"/>
  <c r="D132"/>
  <c r="P132" s="1"/>
  <c r="D128"/>
  <c r="P128" s="1"/>
  <c r="D124"/>
  <c r="P124" s="1"/>
  <c r="D120"/>
  <c r="P120" s="1"/>
  <c r="D118"/>
  <c r="P118" s="1"/>
  <c r="E128"/>
  <c r="I128" s="1"/>
  <c r="E124"/>
  <c r="I124" s="1"/>
  <c r="H122"/>
  <c r="E122"/>
  <c r="I122" s="1"/>
  <c r="H133"/>
  <c r="C132"/>
  <c r="C130"/>
  <c r="C126"/>
  <c r="C122"/>
  <c r="C118"/>
  <c r="C116"/>
  <c r="D130"/>
  <c r="P130" s="1"/>
  <c r="D126"/>
  <c r="P126" s="1"/>
  <c r="D116"/>
  <c r="P116" s="1"/>
  <c r="D14"/>
  <c r="D20"/>
  <c r="P20" s="1"/>
  <c r="D36"/>
  <c r="P36" s="1"/>
  <c r="D52"/>
  <c r="P52" s="1"/>
  <c r="E52"/>
  <c r="I52" s="1"/>
  <c r="H40"/>
  <c r="H24"/>
  <c r="D56"/>
  <c r="P56" s="1"/>
  <c r="E40"/>
  <c r="I40" s="1"/>
  <c r="D32"/>
  <c r="P32" s="1"/>
  <c r="H28"/>
  <c r="D44"/>
  <c r="P44" s="1"/>
  <c r="E56"/>
  <c r="I56" s="1"/>
  <c r="E24"/>
  <c r="I24" s="1"/>
  <c r="D48"/>
  <c r="P48" s="1"/>
  <c r="D16"/>
  <c r="P16" s="1"/>
  <c r="E28"/>
  <c r="I28" s="1"/>
  <c r="R65"/>
  <c r="H65"/>
  <c r="R113"/>
  <c r="H113"/>
  <c r="R105"/>
  <c r="H105"/>
  <c r="R97"/>
  <c r="H97"/>
  <c r="R89"/>
  <c r="H89"/>
  <c r="R81"/>
  <c r="H81"/>
  <c r="D107"/>
  <c r="P107" s="1"/>
  <c r="D108"/>
  <c r="P108" s="1"/>
  <c r="D100"/>
  <c r="P100" s="1"/>
  <c r="D84"/>
  <c r="P84" s="1"/>
  <c r="D76"/>
  <c r="P76" s="1"/>
  <c r="D68"/>
  <c r="P68" s="1"/>
  <c r="D60"/>
  <c r="P60" s="1"/>
  <c r="E112"/>
  <c r="I112" s="1"/>
  <c r="E104"/>
  <c r="I104" s="1"/>
  <c r="E96"/>
  <c r="I96" s="1"/>
  <c r="E88"/>
  <c r="I88" s="1"/>
  <c r="E72"/>
  <c r="I72" s="1"/>
  <c r="E64"/>
  <c r="I64" s="1"/>
  <c r="D109"/>
  <c r="D101"/>
  <c r="D93"/>
  <c r="D85"/>
  <c r="D77"/>
  <c r="D69"/>
  <c r="D61"/>
  <c r="D53"/>
  <c r="P53" s="1"/>
  <c r="D45"/>
  <c r="P45" s="1"/>
  <c r="D37"/>
  <c r="P37" s="1"/>
  <c r="D29"/>
  <c r="P29" s="1"/>
  <c r="D21"/>
  <c r="P21" s="1"/>
  <c r="E113"/>
  <c r="I113" s="1"/>
  <c r="E105"/>
  <c r="I105" s="1"/>
  <c r="E97"/>
  <c r="I97" s="1"/>
  <c r="E89"/>
  <c r="I89" s="1"/>
  <c r="E81"/>
  <c r="I81" s="1"/>
  <c r="E73"/>
  <c r="I73" s="1"/>
  <c r="E65"/>
  <c r="I65" s="1"/>
  <c r="E57"/>
  <c r="I57" s="1"/>
  <c r="E49"/>
  <c r="I49" s="1"/>
  <c r="E41"/>
  <c r="I41" s="1"/>
  <c r="E33"/>
  <c r="I33" s="1"/>
  <c r="E25"/>
  <c r="I25" s="1"/>
  <c r="E17"/>
  <c r="I17" s="1"/>
  <c r="H92"/>
  <c r="H88"/>
  <c r="D110"/>
  <c r="P110" s="1"/>
  <c r="D102"/>
  <c r="P102" s="1"/>
  <c r="D94"/>
  <c r="P94" s="1"/>
  <c r="D86"/>
  <c r="P86" s="1"/>
  <c r="D78"/>
  <c r="P78" s="1"/>
  <c r="D70"/>
  <c r="P70" s="1"/>
  <c r="D62"/>
  <c r="P62" s="1"/>
  <c r="D54"/>
  <c r="P54" s="1"/>
  <c r="D46"/>
  <c r="P46" s="1"/>
  <c r="D38"/>
  <c r="P38" s="1"/>
  <c r="D30"/>
  <c r="P30" s="1"/>
  <c r="D22"/>
  <c r="P22" s="1"/>
  <c r="E114"/>
  <c r="I114" s="1"/>
  <c r="E106"/>
  <c r="I106" s="1"/>
  <c r="E98"/>
  <c r="I98" s="1"/>
  <c r="E90"/>
  <c r="I90" s="1"/>
  <c r="E82"/>
  <c r="I82" s="1"/>
  <c r="E74"/>
  <c r="I74" s="1"/>
  <c r="E66"/>
  <c r="I66" s="1"/>
  <c r="E58"/>
  <c r="I58" s="1"/>
  <c r="E50"/>
  <c r="I50" s="1"/>
  <c r="E42"/>
  <c r="I42" s="1"/>
  <c r="E34"/>
  <c r="I34" s="1"/>
  <c r="E26"/>
  <c r="I26" s="1"/>
  <c r="E18"/>
  <c r="I18" s="1"/>
  <c r="I100"/>
  <c r="I84"/>
  <c r="I68"/>
  <c r="I60"/>
  <c r="O70"/>
  <c r="D111"/>
  <c r="P111" s="1"/>
  <c r="D103"/>
  <c r="P103" s="1"/>
  <c r="D95"/>
  <c r="P95" s="1"/>
  <c r="D87"/>
  <c r="P87" s="1"/>
  <c r="D79"/>
  <c r="P79" s="1"/>
  <c r="D71"/>
  <c r="P71" s="1"/>
  <c r="D63"/>
  <c r="P63" s="1"/>
  <c r="D47"/>
  <c r="P47" s="1"/>
  <c r="D39"/>
  <c r="P39" s="1"/>
  <c r="D31"/>
  <c r="P31" s="1"/>
  <c r="D23"/>
  <c r="P23" s="1"/>
  <c r="D15"/>
  <c r="P15" s="1"/>
  <c r="E107"/>
  <c r="I107" s="1"/>
  <c r="E99"/>
  <c r="I99" s="1"/>
  <c r="E91"/>
  <c r="I91" s="1"/>
  <c r="E83"/>
  <c r="I83" s="1"/>
  <c r="E75"/>
  <c r="I75" s="1"/>
  <c r="E67"/>
  <c r="I67" s="1"/>
  <c r="E59"/>
  <c r="I59" s="1"/>
  <c r="E51"/>
  <c r="I51" s="1"/>
  <c r="E43"/>
  <c r="I43" s="1"/>
  <c r="E35"/>
  <c r="I35" s="1"/>
  <c r="E27"/>
  <c r="I27" s="1"/>
  <c r="E19"/>
  <c r="I19" s="1"/>
  <c r="H49"/>
  <c r="H41"/>
  <c r="H33"/>
  <c r="H25"/>
  <c r="H17"/>
  <c r="D112"/>
  <c r="P112" s="1"/>
  <c r="D72"/>
  <c r="P72" s="1"/>
  <c r="O78"/>
  <c r="D104"/>
  <c r="P104" s="1"/>
  <c r="D96"/>
  <c r="P96" s="1"/>
  <c r="D80"/>
  <c r="P80" s="1"/>
  <c r="D64"/>
  <c r="P64" s="1"/>
  <c r="E108"/>
  <c r="I108" s="1"/>
  <c r="E92"/>
  <c r="I92" s="1"/>
  <c r="E76"/>
  <c r="I76" s="1"/>
  <c r="I45"/>
  <c r="I37"/>
  <c r="I29"/>
  <c r="I21"/>
  <c r="O86"/>
  <c r="D73"/>
  <c r="D57"/>
  <c r="P57" s="1"/>
  <c r="E109"/>
  <c r="I109" s="1"/>
  <c r="E77"/>
  <c r="I77" s="1"/>
  <c r="E69"/>
  <c r="I69" s="1"/>
  <c r="E61"/>
  <c r="I61" s="1"/>
  <c r="E53"/>
  <c r="I53" s="1"/>
  <c r="O94"/>
  <c r="D114"/>
  <c r="P114" s="1"/>
  <c r="D106"/>
  <c r="P106" s="1"/>
  <c r="D98"/>
  <c r="P98" s="1"/>
  <c r="D90"/>
  <c r="P90" s="1"/>
  <c r="D82"/>
  <c r="P82" s="1"/>
  <c r="D74"/>
  <c r="P74" s="1"/>
  <c r="D66"/>
  <c r="P66" s="1"/>
  <c r="D58"/>
  <c r="P58" s="1"/>
  <c r="D50"/>
  <c r="P50" s="1"/>
  <c r="D42"/>
  <c r="P42" s="1"/>
  <c r="D34"/>
  <c r="P34" s="1"/>
  <c r="D26"/>
  <c r="P26" s="1"/>
  <c r="D18"/>
  <c r="P18" s="1"/>
  <c r="E110"/>
  <c r="I110" s="1"/>
  <c r="E102"/>
  <c r="I102" s="1"/>
  <c r="E94"/>
  <c r="I94" s="1"/>
  <c r="E86"/>
  <c r="I86" s="1"/>
  <c r="E78"/>
  <c r="I78" s="1"/>
  <c r="E70"/>
  <c r="I70" s="1"/>
  <c r="E62"/>
  <c r="I62" s="1"/>
  <c r="E54"/>
  <c r="I54" s="1"/>
  <c r="E46"/>
  <c r="I46" s="1"/>
  <c r="E38"/>
  <c r="I38" s="1"/>
  <c r="E30"/>
  <c r="I30" s="1"/>
  <c r="E22"/>
  <c r="I22" s="1"/>
  <c r="D99"/>
  <c r="P99" s="1"/>
  <c r="D91"/>
  <c r="P91" s="1"/>
  <c r="D83"/>
  <c r="P83" s="1"/>
  <c r="D75"/>
  <c r="P75" s="1"/>
  <c r="D67"/>
  <c r="P67" s="1"/>
  <c r="D59"/>
  <c r="P59" s="1"/>
  <c r="D51"/>
  <c r="P51" s="1"/>
  <c r="D43"/>
  <c r="P43" s="1"/>
  <c r="D35"/>
  <c r="P35" s="1"/>
  <c r="D27"/>
  <c r="P27" s="1"/>
  <c r="D19"/>
  <c r="P19" s="1"/>
  <c r="E111"/>
  <c r="I111" s="1"/>
  <c r="E103"/>
  <c r="I103" s="1"/>
  <c r="E95"/>
  <c r="I95" s="1"/>
  <c r="E87"/>
  <c r="I87" s="1"/>
  <c r="E79"/>
  <c r="I79" s="1"/>
  <c r="E71"/>
  <c r="I71" s="1"/>
  <c r="E63"/>
  <c r="I63" s="1"/>
  <c r="E55"/>
  <c r="I55" s="1"/>
  <c r="E47"/>
  <c r="I47" s="1"/>
  <c r="E39"/>
  <c r="I39" s="1"/>
  <c r="E31"/>
  <c r="I31" s="1"/>
  <c r="E23"/>
  <c r="I23" s="1"/>
  <c r="E15"/>
  <c r="I15" s="1"/>
  <c r="H55"/>
  <c r="O102"/>
  <c r="O110"/>
  <c r="E80"/>
  <c r="I80" s="1"/>
  <c r="O107"/>
  <c r="O91"/>
  <c r="O83"/>
  <c r="O75"/>
  <c r="O76"/>
  <c r="O99"/>
  <c r="O108"/>
  <c r="O52"/>
  <c r="O109"/>
  <c r="O77"/>
  <c r="O69"/>
  <c r="O61"/>
  <c r="O53"/>
  <c r="O64"/>
  <c r="O112"/>
  <c r="O104"/>
  <c r="O96"/>
  <c r="O80"/>
  <c r="O72"/>
  <c r="O56"/>
  <c r="O73"/>
  <c r="O57"/>
  <c r="K72"/>
  <c r="K76"/>
  <c r="K96"/>
  <c r="K80"/>
  <c r="K104"/>
  <c r="K108"/>
  <c r="K112"/>
  <c r="K64"/>
  <c r="K52"/>
  <c r="K109"/>
  <c r="K77"/>
  <c r="K69"/>
  <c r="K61"/>
  <c r="K53"/>
  <c r="K102"/>
  <c r="K94"/>
  <c r="K86"/>
  <c r="K78"/>
  <c r="K70"/>
  <c r="K56"/>
  <c r="K73"/>
  <c r="K57"/>
  <c r="K107"/>
  <c r="K99"/>
  <c r="K91"/>
  <c r="K83"/>
  <c r="K75"/>
  <c r="K110"/>
  <c r="G112"/>
  <c r="C100"/>
  <c r="C88"/>
  <c r="G108"/>
  <c r="G96"/>
  <c r="C84"/>
  <c r="G104"/>
  <c r="C92"/>
  <c r="C113"/>
  <c r="C105"/>
  <c r="C97"/>
  <c r="C89"/>
  <c r="C81"/>
  <c r="C111"/>
  <c r="C103"/>
  <c r="C95"/>
  <c r="C87"/>
  <c r="C114"/>
  <c r="C106"/>
  <c r="C98"/>
  <c r="C90"/>
  <c r="C82"/>
  <c r="C101"/>
  <c r="C93"/>
  <c r="C85"/>
  <c r="C66"/>
  <c r="C74"/>
  <c r="C59"/>
  <c r="C65"/>
  <c r="C67"/>
  <c r="C62"/>
  <c r="G78"/>
  <c r="G70"/>
  <c r="G73"/>
  <c r="C68"/>
  <c r="C60"/>
  <c r="C79"/>
  <c r="G76"/>
  <c r="C71"/>
  <c r="C63"/>
  <c r="G75"/>
  <c r="C54"/>
  <c r="C55"/>
  <c r="C58"/>
  <c r="C14"/>
  <c r="O14" s="1"/>
  <c r="N73" l="1"/>
  <c r="P73"/>
  <c r="N61"/>
  <c r="P61"/>
  <c r="N109"/>
  <c r="P109"/>
  <c r="N101"/>
  <c r="P101"/>
  <c r="N93"/>
  <c r="P93"/>
  <c r="N85"/>
  <c r="P85"/>
  <c r="N77"/>
  <c r="P77"/>
  <c r="N69"/>
  <c r="P69"/>
  <c r="R14"/>
  <c r="P14"/>
  <c r="L58"/>
  <c r="M58"/>
  <c r="L60"/>
  <c r="M60"/>
  <c r="L59"/>
  <c r="M59"/>
  <c r="L98"/>
  <c r="M98"/>
  <c r="L89"/>
  <c r="M89"/>
  <c r="L68"/>
  <c r="M68"/>
  <c r="M14"/>
  <c r="L14"/>
  <c r="L79"/>
  <c r="M79"/>
  <c r="L65"/>
  <c r="M65"/>
  <c r="L90"/>
  <c r="M90"/>
  <c r="L81"/>
  <c r="M81"/>
  <c r="G132"/>
  <c r="M132"/>
  <c r="L55"/>
  <c r="M55"/>
  <c r="L82"/>
  <c r="M82"/>
  <c r="L101"/>
  <c r="M101"/>
  <c r="G130"/>
  <c r="M130"/>
  <c r="L74"/>
  <c r="M74"/>
  <c r="L84"/>
  <c r="M84"/>
  <c r="M62"/>
  <c r="L62"/>
  <c r="L95"/>
  <c r="M95"/>
  <c r="M126"/>
  <c r="L126"/>
  <c r="L106"/>
  <c r="M106"/>
  <c r="L111"/>
  <c r="M111"/>
  <c r="L92"/>
  <c r="M92"/>
  <c r="L85"/>
  <c r="M85"/>
  <c r="L87"/>
  <c r="M87"/>
  <c r="L113"/>
  <c r="M113"/>
  <c r="G122"/>
  <c r="L122"/>
  <c r="M122"/>
  <c r="L128"/>
  <c r="M128"/>
  <c r="L97"/>
  <c r="M97"/>
  <c r="L67"/>
  <c r="M67"/>
  <c r="L71"/>
  <c r="M71"/>
  <c r="L103"/>
  <c r="M103"/>
  <c r="L63"/>
  <c r="M63"/>
  <c r="L93"/>
  <c r="M93"/>
  <c r="M54"/>
  <c r="L54"/>
  <c r="L66"/>
  <c r="M66"/>
  <c r="G114"/>
  <c r="L114"/>
  <c r="M114"/>
  <c r="L105"/>
  <c r="M105"/>
  <c r="L100"/>
  <c r="M100"/>
  <c r="G118"/>
  <c r="M118"/>
  <c r="L118"/>
  <c r="G124"/>
  <c r="L124"/>
  <c r="M124"/>
  <c r="L88"/>
  <c r="M88"/>
  <c r="G116"/>
  <c r="L116"/>
  <c r="M116"/>
  <c r="G120"/>
  <c r="L120"/>
  <c r="M120"/>
  <c r="R79"/>
  <c r="N79"/>
  <c r="R118"/>
  <c r="N118"/>
  <c r="R43"/>
  <c r="N43"/>
  <c r="R50"/>
  <c r="N50"/>
  <c r="R114"/>
  <c r="N114"/>
  <c r="R112"/>
  <c r="N112"/>
  <c r="R71"/>
  <c r="N71"/>
  <c r="R22"/>
  <c r="N22"/>
  <c r="R86"/>
  <c r="N86"/>
  <c r="R53"/>
  <c r="N53"/>
  <c r="R68"/>
  <c r="N68"/>
  <c r="R36"/>
  <c r="N36"/>
  <c r="H129"/>
  <c r="N129"/>
  <c r="R117"/>
  <c r="N117"/>
  <c r="R123"/>
  <c r="N123"/>
  <c r="R30"/>
  <c r="N30"/>
  <c r="R35"/>
  <c r="N35"/>
  <c r="R99"/>
  <c r="N99"/>
  <c r="R42"/>
  <c r="N42"/>
  <c r="R106"/>
  <c r="N106"/>
  <c r="R57"/>
  <c r="N57"/>
  <c r="R72"/>
  <c r="N72"/>
  <c r="R63"/>
  <c r="N63"/>
  <c r="R78"/>
  <c r="N78"/>
  <c r="R45"/>
  <c r="N45"/>
  <c r="R60"/>
  <c r="N60"/>
  <c r="R44"/>
  <c r="N44"/>
  <c r="R52"/>
  <c r="N52"/>
  <c r="R115"/>
  <c r="N115"/>
  <c r="R59"/>
  <c r="N59"/>
  <c r="R66"/>
  <c r="N66"/>
  <c r="R15"/>
  <c r="N15"/>
  <c r="R38"/>
  <c r="N38"/>
  <c r="R58"/>
  <c r="N58"/>
  <c r="R94"/>
  <c r="N94"/>
  <c r="R27"/>
  <c r="N27"/>
  <c r="R91"/>
  <c r="N91"/>
  <c r="R34"/>
  <c r="N34"/>
  <c r="R98"/>
  <c r="N98"/>
  <c r="R47"/>
  <c r="N47"/>
  <c r="R70"/>
  <c r="N70"/>
  <c r="R37"/>
  <c r="N37"/>
  <c r="R119"/>
  <c r="N119"/>
  <c r="R84"/>
  <c r="N84"/>
  <c r="R32"/>
  <c r="N32"/>
  <c r="R19"/>
  <c r="N19"/>
  <c r="R83"/>
  <c r="N83"/>
  <c r="R26"/>
  <c r="N26"/>
  <c r="R90"/>
  <c r="N90"/>
  <c r="R104"/>
  <c r="N104"/>
  <c r="R39"/>
  <c r="N39"/>
  <c r="R111"/>
  <c r="N111"/>
  <c r="R62"/>
  <c r="N62"/>
  <c r="R29"/>
  <c r="N29"/>
  <c r="R107"/>
  <c r="N107"/>
  <c r="R130"/>
  <c r="N130"/>
  <c r="R132"/>
  <c r="N132"/>
  <c r="R125"/>
  <c r="N125"/>
  <c r="R64"/>
  <c r="N64"/>
  <c r="H14"/>
  <c r="N14"/>
  <c r="R120"/>
  <c r="N120"/>
  <c r="R76"/>
  <c r="N76"/>
  <c r="H127"/>
  <c r="N127"/>
  <c r="R75"/>
  <c r="N75"/>
  <c r="R18"/>
  <c r="N18"/>
  <c r="R82"/>
  <c r="N82"/>
  <c r="R96"/>
  <c r="N96"/>
  <c r="R31"/>
  <c r="N31"/>
  <c r="R103"/>
  <c r="N103"/>
  <c r="R54"/>
  <c r="N54"/>
  <c r="R21"/>
  <c r="N21"/>
  <c r="R108"/>
  <c r="N108"/>
  <c r="R48"/>
  <c r="N48"/>
  <c r="R126"/>
  <c r="N126"/>
  <c r="R128"/>
  <c r="N128"/>
  <c r="R121"/>
  <c r="N121"/>
  <c r="R87"/>
  <c r="N87"/>
  <c r="R102"/>
  <c r="N102"/>
  <c r="R51"/>
  <c r="N51"/>
  <c r="R20"/>
  <c r="N20"/>
  <c r="R67"/>
  <c r="N67"/>
  <c r="R74"/>
  <c r="N74"/>
  <c r="R80"/>
  <c r="N80"/>
  <c r="R23"/>
  <c r="N23"/>
  <c r="R95"/>
  <c r="N95"/>
  <c r="R46"/>
  <c r="N46"/>
  <c r="R110"/>
  <c r="N110"/>
  <c r="R100"/>
  <c r="N100"/>
  <c r="R16"/>
  <c r="N16"/>
  <c r="R56"/>
  <c r="N56"/>
  <c r="R116"/>
  <c r="N116"/>
  <c r="R124"/>
  <c r="N124"/>
  <c r="H131"/>
  <c r="N131"/>
  <c r="H123"/>
  <c r="H115"/>
  <c r="H119"/>
  <c r="H117"/>
  <c r="R131"/>
  <c r="H118"/>
  <c r="R129"/>
  <c r="H125"/>
  <c r="H121"/>
  <c r="R127"/>
  <c r="H132"/>
  <c r="H130"/>
  <c r="G133"/>
  <c r="O133"/>
  <c r="L133"/>
  <c r="K133"/>
  <c r="O126"/>
  <c r="K126"/>
  <c r="O128"/>
  <c r="K128"/>
  <c r="H124"/>
  <c r="O122"/>
  <c r="K122"/>
  <c r="O124"/>
  <c r="K124"/>
  <c r="L130"/>
  <c r="O130"/>
  <c r="K130"/>
  <c r="O118"/>
  <c r="K118"/>
  <c r="O120"/>
  <c r="K120"/>
  <c r="H120"/>
  <c r="O116"/>
  <c r="K116"/>
  <c r="O132"/>
  <c r="L132"/>
  <c r="K132"/>
  <c r="H116"/>
  <c r="G128"/>
  <c r="H126"/>
  <c r="G126"/>
  <c r="H128"/>
  <c r="H70"/>
  <c r="H76"/>
  <c r="H63"/>
  <c r="H84"/>
  <c r="H36"/>
  <c r="H45"/>
  <c r="H52"/>
  <c r="H75"/>
  <c r="H74"/>
  <c r="H60"/>
  <c r="H20"/>
  <c r="H32"/>
  <c r="H46"/>
  <c r="H107"/>
  <c r="H78"/>
  <c r="H53"/>
  <c r="H68"/>
  <c r="H110"/>
  <c r="H38"/>
  <c r="H18"/>
  <c r="H102"/>
  <c r="H56"/>
  <c r="H44"/>
  <c r="H48"/>
  <c r="H111"/>
  <c r="H42"/>
  <c r="H59"/>
  <c r="H106"/>
  <c r="H82"/>
  <c r="H21"/>
  <c r="H47"/>
  <c r="H16"/>
  <c r="H67"/>
  <c r="R93"/>
  <c r="H93"/>
  <c r="R85"/>
  <c r="H85"/>
  <c r="R77"/>
  <c r="H77"/>
  <c r="H31"/>
  <c r="H34"/>
  <c r="H98"/>
  <c r="H37"/>
  <c r="H108"/>
  <c r="H35"/>
  <c r="H19"/>
  <c r="H62"/>
  <c r="H104"/>
  <c r="H27"/>
  <c r="H87"/>
  <c r="H26"/>
  <c r="H58"/>
  <c r="H90"/>
  <c r="H29"/>
  <c r="H100"/>
  <c r="H39"/>
  <c r="H79"/>
  <c r="R69"/>
  <c r="H69"/>
  <c r="H99"/>
  <c r="H66"/>
  <c r="H91"/>
  <c r="H30"/>
  <c r="H94"/>
  <c r="H72"/>
  <c r="H83"/>
  <c r="H22"/>
  <c r="H54"/>
  <c r="H86"/>
  <c r="H57"/>
  <c r="H64"/>
  <c r="H96"/>
  <c r="H71"/>
  <c r="R61"/>
  <c r="H61"/>
  <c r="H50"/>
  <c r="H114"/>
  <c r="H23"/>
  <c r="R73"/>
  <c r="H73"/>
  <c r="H15"/>
  <c r="R109"/>
  <c r="H109"/>
  <c r="H51"/>
  <c r="H103"/>
  <c r="H101"/>
  <c r="R101"/>
  <c r="H80"/>
  <c r="H112"/>
  <c r="H95"/>
  <c r="H43"/>
  <c r="O65"/>
  <c r="O67"/>
  <c r="O111"/>
  <c r="O62"/>
  <c r="O95"/>
  <c r="O85"/>
  <c r="O87"/>
  <c r="O113"/>
  <c r="O54"/>
  <c r="O66"/>
  <c r="O114"/>
  <c r="O105"/>
  <c r="O100"/>
  <c r="O79"/>
  <c r="O90"/>
  <c r="O81"/>
  <c r="O82"/>
  <c r="O84"/>
  <c r="O71"/>
  <c r="O101"/>
  <c r="O103"/>
  <c r="O63"/>
  <c r="O93"/>
  <c r="O92"/>
  <c r="O55"/>
  <c r="O68"/>
  <c r="O74"/>
  <c r="O106"/>
  <c r="O97"/>
  <c r="O88"/>
  <c r="O58"/>
  <c r="O60"/>
  <c r="O59"/>
  <c r="O98"/>
  <c r="O89"/>
  <c r="G101"/>
  <c r="K101"/>
  <c r="G85"/>
  <c r="K85"/>
  <c r="G66"/>
  <c r="K66"/>
  <c r="G105"/>
  <c r="K105"/>
  <c r="G68"/>
  <c r="K68"/>
  <c r="G106"/>
  <c r="K106"/>
  <c r="G60"/>
  <c r="K60"/>
  <c r="G98"/>
  <c r="K98"/>
  <c r="G89"/>
  <c r="K89"/>
  <c r="G14"/>
  <c r="K14"/>
  <c r="G79"/>
  <c r="K79"/>
  <c r="G65"/>
  <c r="K65"/>
  <c r="G90"/>
  <c r="K90"/>
  <c r="G81"/>
  <c r="K81"/>
  <c r="G71"/>
  <c r="K71"/>
  <c r="G103"/>
  <c r="K103"/>
  <c r="G87"/>
  <c r="K87"/>
  <c r="G54"/>
  <c r="K54"/>
  <c r="G100"/>
  <c r="K100"/>
  <c r="G55"/>
  <c r="K55"/>
  <c r="G74"/>
  <c r="K74"/>
  <c r="G88"/>
  <c r="K88"/>
  <c r="G58"/>
  <c r="K58"/>
  <c r="G59"/>
  <c r="K59"/>
  <c r="G67"/>
  <c r="K67"/>
  <c r="G82"/>
  <c r="K82"/>
  <c r="G84"/>
  <c r="K84"/>
  <c r="G62"/>
  <c r="K62"/>
  <c r="G63"/>
  <c r="K63"/>
  <c r="G93"/>
  <c r="K93"/>
  <c r="G95"/>
  <c r="K95"/>
  <c r="G92"/>
  <c r="K92"/>
  <c r="G97"/>
  <c r="K97"/>
  <c r="G113"/>
  <c r="K113"/>
  <c r="K114"/>
  <c r="G111"/>
  <c r="K111"/>
  <c r="C16"/>
  <c r="C15"/>
  <c r="L16" l="1"/>
  <c r="M16"/>
  <c r="L15"/>
  <c r="M15"/>
  <c r="O16"/>
  <c r="O15"/>
  <c r="G16"/>
  <c r="K16"/>
  <c r="K15"/>
  <c r="G15"/>
  <c r="C17"/>
  <c r="L17" l="1"/>
  <c r="M17"/>
  <c r="O17"/>
  <c r="G17"/>
  <c r="K17"/>
  <c r="C18"/>
  <c r="L18" l="1"/>
  <c r="M18"/>
  <c r="O18"/>
  <c r="K18"/>
  <c r="G18"/>
  <c r="C19"/>
  <c r="L19" l="1"/>
  <c r="M19"/>
  <c r="O19"/>
  <c r="G19"/>
  <c r="K19"/>
  <c r="C20"/>
  <c r="L20" l="1"/>
  <c r="M20"/>
  <c r="O20"/>
  <c r="G20"/>
  <c r="K20"/>
  <c r="C21"/>
  <c r="L21" l="1"/>
  <c r="M21"/>
  <c r="O21"/>
  <c r="K21"/>
  <c r="G21"/>
  <c r="C22"/>
  <c r="M22" l="1"/>
  <c r="L22"/>
  <c r="O22"/>
  <c r="G22"/>
  <c r="K22"/>
  <c r="C23"/>
  <c r="L23" l="1"/>
  <c r="M23"/>
  <c r="O23"/>
  <c r="G23"/>
  <c r="K23"/>
  <c r="C24"/>
  <c r="L24" l="1"/>
  <c r="M24"/>
  <c r="O24"/>
  <c r="K24"/>
  <c r="G24"/>
  <c r="C25"/>
  <c r="L25" l="1"/>
  <c r="M25"/>
  <c r="O25"/>
  <c r="G25"/>
  <c r="K25"/>
  <c r="C26"/>
  <c r="L26" l="1"/>
  <c r="M26"/>
  <c r="O26"/>
  <c r="G26"/>
  <c r="K26"/>
  <c r="C27"/>
  <c r="L27" l="1"/>
  <c r="M27"/>
  <c r="O27"/>
  <c r="K27"/>
  <c r="G27"/>
  <c r="C28"/>
  <c r="L28" l="1"/>
  <c r="M28"/>
  <c r="O28"/>
  <c r="G28"/>
  <c r="K28"/>
  <c r="C29"/>
  <c r="L29" l="1"/>
  <c r="M29"/>
  <c r="O29"/>
  <c r="G29"/>
  <c r="K29"/>
  <c r="C30"/>
  <c r="M30" l="1"/>
  <c r="L30"/>
  <c r="O30"/>
  <c r="K30"/>
  <c r="G30"/>
  <c r="C31"/>
  <c r="L31" l="1"/>
  <c r="M31"/>
  <c r="O31"/>
  <c r="G31"/>
  <c r="K31"/>
  <c r="C32"/>
  <c r="L32" l="1"/>
  <c r="M32"/>
  <c r="O32"/>
  <c r="G32"/>
  <c r="K32"/>
  <c r="C33"/>
  <c r="L33" l="1"/>
  <c r="M33"/>
  <c r="O33"/>
  <c r="K33"/>
  <c r="G33"/>
  <c r="C34"/>
  <c r="L34" l="1"/>
  <c r="M34"/>
  <c r="O34"/>
  <c r="G34"/>
  <c r="K34"/>
  <c r="C38"/>
  <c r="C35"/>
  <c r="M38" l="1"/>
  <c r="L38"/>
  <c r="L35"/>
  <c r="M35"/>
  <c r="O38"/>
  <c r="O35"/>
  <c r="G38"/>
  <c r="K38"/>
  <c r="G35"/>
  <c r="K35"/>
  <c r="C36"/>
  <c r="L36" l="1"/>
  <c r="M36"/>
  <c r="O36"/>
  <c r="K36"/>
  <c r="C39"/>
  <c r="C40"/>
  <c r="G36"/>
  <c r="C37"/>
  <c r="L37" l="1"/>
  <c r="M37"/>
  <c r="L39"/>
  <c r="M39"/>
  <c r="L40"/>
  <c r="M40"/>
  <c r="O37"/>
  <c r="O39"/>
  <c r="O40"/>
  <c r="G40"/>
  <c r="K40"/>
  <c r="K39"/>
  <c r="G37"/>
  <c r="K37"/>
  <c r="C41"/>
  <c r="C43"/>
  <c r="C42"/>
  <c r="G39"/>
  <c r="L41" l="1"/>
  <c r="M41"/>
  <c r="L43"/>
  <c r="M43"/>
  <c r="L42"/>
  <c r="M42"/>
  <c r="O41"/>
  <c r="O43"/>
  <c r="O42"/>
  <c r="K42"/>
  <c r="G41"/>
  <c r="K41"/>
  <c r="G43"/>
  <c r="K43"/>
  <c r="C46"/>
  <c r="C44"/>
  <c r="G42"/>
  <c r="L44" l="1"/>
  <c r="M44"/>
  <c r="M46"/>
  <c r="L46"/>
  <c r="O46"/>
  <c r="O44"/>
  <c r="G46"/>
  <c r="K46"/>
  <c r="G44"/>
  <c r="K44"/>
  <c r="C47"/>
  <c r="C45"/>
  <c r="L45" l="1"/>
  <c r="M45"/>
  <c r="L47"/>
  <c r="M47"/>
  <c r="O47"/>
  <c r="O45"/>
  <c r="G47"/>
  <c r="K47"/>
  <c r="K45"/>
  <c r="C50"/>
  <c r="C49"/>
  <c r="C48"/>
  <c r="G45"/>
  <c r="L49" l="1"/>
  <c r="M49"/>
  <c r="L48"/>
  <c r="M48"/>
  <c r="L50"/>
  <c r="M50"/>
  <c r="O50"/>
  <c r="O49"/>
  <c r="O48"/>
  <c r="G50"/>
  <c r="K50"/>
  <c r="G49"/>
  <c r="K49"/>
  <c r="K48"/>
  <c r="G48"/>
  <c r="C51"/>
  <c r="L51" l="1"/>
  <c r="M51"/>
  <c r="O51"/>
  <c r="K51"/>
  <c r="G51"/>
</calcChain>
</file>

<file path=xl/sharedStrings.xml><?xml version="1.0" encoding="utf-8"?>
<sst xmlns="http://schemas.openxmlformats.org/spreadsheetml/2006/main" count="39" uniqueCount="34">
  <si>
    <t>oppervlakte</t>
  </si>
  <si>
    <t>1/2.3"</t>
  </si>
  <si>
    <t>1"</t>
  </si>
  <si>
    <t>Four thirds</t>
  </si>
  <si>
    <t>aps-c</t>
  </si>
  <si>
    <t>Full frame</t>
  </si>
  <si>
    <t>increment</t>
  </si>
  <si>
    <t>breedte</t>
  </si>
  <si>
    <t>(3:2)</t>
  </si>
  <si>
    <t>(4:3)</t>
  </si>
  <si>
    <t>four thirds</t>
  </si>
  <si>
    <t>gegevens</t>
  </si>
  <si>
    <t>telling</t>
  </si>
  <si>
    <t>pixelgrote in Micrometers (1/1000e mm)</t>
  </si>
  <si>
    <t xml:space="preserve">1/3" </t>
  </si>
  <si>
    <t>hoogte</t>
  </si>
  <si>
    <t>(16:9)</t>
  </si>
  <si>
    <t>Megapixels</t>
  </si>
  <si>
    <t>1/3"</t>
  </si>
  <si>
    <t>diffractielimieten</t>
  </si>
  <si>
    <t>start telling</t>
  </si>
  <si>
    <t>F2</t>
  </si>
  <si>
    <t>F4</t>
  </si>
  <si>
    <t>F5.6</t>
  </si>
  <si>
    <t>Full Frame</t>
  </si>
  <si>
    <t>F11</t>
  </si>
  <si>
    <t>F8</t>
  </si>
  <si>
    <t>F16</t>
  </si>
  <si>
    <t>APS-C (1.6)</t>
  </si>
  <si>
    <t>aps-c (1.5)</t>
  </si>
  <si>
    <t>aps-c 1.6</t>
  </si>
  <si>
    <t>1/1.8"</t>
  </si>
  <si>
    <t>Airy:pixels</t>
  </si>
  <si>
    <t>sensorgrootte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</si>
</sst>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20" fontId="0" fillId="0" borderId="0" xfId="0" applyNumberFormat="1"/>
    <xf numFmtId="0" fontId="0" fillId="0" borderId="0" xfId="0" applyAlignment="1"/>
    <xf numFmtId="0" fontId="0" fillId="3" borderId="0" xfId="0" applyFill="1"/>
    <xf numFmtId="0" fontId="0" fillId="3" borderId="0" xfId="0" applyFill="1" applyAlignment="1">
      <alignment horizontal="right"/>
    </xf>
    <xf numFmtId="0" fontId="0" fillId="4" borderId="0" xfId="0" applyFill="1"/>
    <xf numFmtId="164" fontId="0" fillId="0" borderId="0" xfId="0" applyNumberFormat="1" applyFill="1" applyAlignment="1">
      <alignment horizontal="right"/>
    </xf>
    <xf numFmtId="2" fontId="0" fillId="0" borderId="0" xfId="0" applyNumberFormat="1" applyFill="1"/>
    <xf numFmtId="1" fontId="0" fillId="0" borderId="0" xfId="0" applyNumberFormat="1" applyFill="1"/>
    <xf numFmtId="0" fontId="0" fillId="0" borderId="0" xfId="0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/>
    <xf numFmtId="0" fontId="0" fillId="2" borderId="0" xfId="0" applyFill="1" applyAlignment="1">
      <alignment horizontal="center"/>
    </xf>
    <xf numFmtId="165" fontId="0" fillId="0" borderId="0" xfId="0" applyNumberFormat="1" applyAlignment="1">
      <alignment horizontal="right"/>
    </xf>
    <xf numFmtId="0" fontId="0" fillId="5" borderId="0" xfId="0" applyFill="1" applyAlignment="1">
      <alignment horizontal="center"/>
    </xf>
    <xf numFmtId="1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left"/>
    </xf>
    <xf numFmtId="0" fontId="0" fillId="3" borderId="0" xfId="0" applyFill="1" applyAlignment="1">
      <alignment horizontal="right" wrapText="1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C0E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nl-NL"/>
              <a:t>Pixelgrootte </a:t>
            </a:r>
            <a:r>
              <a:rPr lang="nl-NL" sz="1800" b="1" i="0" u="none" strike="noStrike" baseline="0"/>
              <a:t>en Diffractie </a:t>
            </a:r>
            <a:r>
              <a:rPr lang="nl-NL" baseline="0"/>
              <a:t>vs Megapixels </a:t>
            </a:r>
            <a:endParaRPr lang="nl-NL"/>
          </a:p>
        </c:rich>
      </c:tx>
      <c:layout>
        <c:manualLayout>
          <c:xMode val="edge"/>
          <c:yMode val="edge"/>
          <c:x val="0.21567284050930335"/>
          <c:y val="3.2751784075634151E-2"/>
        </c:manualLayout>
      </c:layout>
    </c:title>
    <c:plotArea>
      <c:layout>
        <c:manualLayout>
          <c:layoutTarget val="inner"/>
          <c:xMode val="edge"/>
          <c:yMode val="edge"/>
          <c:x val="8.8882461121034068E-2"/>
          <c:y val="0.11435510800193799"/>
          <c:w val="0.83770604524240733"/>
          <c:h val="0.81826705206153061"/>
        </c:manualLayout>
      </c:layout>
      <c:scatterChart>
        <c:scatterStyle val="smoothMarker"/>
        <c:ser>
          <c:idx val="0"/>
          <c:order val="0"/>
          <c:tx>
            <c:strRef>
              <c:f>gegevens!$A$10</c:f>
              <c:strCache>
                <c:ptCount val="1"/>
                <c:pt idx="0">
                  <c:v>Full Frame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marker>
            <c:symbol val="none"/>
          </c:marker>
          <c:xVal>
            <c:numRef>
              <c:f>gegevens!$G$14:$G$123</c:f>
              <c:numCache>
                <c:formatCode>0.000</c:formatCode>
                <c:ptCount val="110"/>
                <c:pt idx="0">
                  <c:v>2.6934</c:v>
                </c:pt>
                <c:pt idx="1">
                  <c:v>2.8565999999999998</c:v>
                </c:pt>
                <c:pt idx="2">
                  <c:v>3.0246</c:v>
                </c:pt>
                <c:pt idx="3">
                  <c:v>3.1974</c:v>
                </c:pt>
                <c:pt idx="4">
                  <c:v>3.375</c:v>
                </c:pt>
                <c:pt idx="5">
                  <c:v>3.5573999999999999</c:v>
                </c:pt>
                <c:pt idx="6">
                  <c:v>3.7446000000000002</c:v>
                </c:pt>
                <c:pt idx="7">
                  <c:v>3.9365999999999999</c:v>
                </c:pt>
                <c:pt idx="8">
                  <c:v>4.1334</c:v>
                </c:pt>
                <c:pt idx="9">
                  <c:v>4.335</c:v>
                </c:pt>
                <c:pt idx="10">
                  <c:v>4.5414000000000003</c:v>
                </c:pt>
                <c:pt idx="11">
                  <c:v>4.7526000000000002</c:v>
                </c:pt>
                <c:pt idx="12">
                  <c:v>4.9686000000000003</c:v>
                </c:pt>
                <c:pt idx="13">
                  <c:v>5.1894</c:v>
                </c:pt>
                <c:pt idx="14">
                  <c:v>5.415</c:v>
                </c:pt>
                <c:pt idx="15">
                  <c:v>5.6454000000000004</c:v>
                </c:pt>
                <c:pt idx="16">
                  <c:v>5.8806000000000003</c:v>
                </c:pt>
                <c:pt idx="17">
                  <c:v>6.1205999999999996</c:v>
                </c:pt>
                <c:pt idx="18">
                  <c:v>6.3654000000000002</c:v>
                </c:pt>
                <c:pt idx="19">
                  <c:v>6.6150000000000002</c:v>
                </c:pt>
                <c:pt idx="20">
                  <c:v>6.8693999999999997</c:v>
                </c:pt>
                <c:pt idx="21">
                  <c:v>7.1285999999999996</c:v>
                </c:pt>
                <c:pt idx="22">
                  <c:v>7.3925999999999998</c:v>
                </c:pt>
                <c:pt idx="23">
                  <c:v>7.6614000000000004</c:v>
                </c:pt>
                <c:pt idx="24">
                  <c:v>7.9349999999999996</c:v>
                </c:pt>
                <c:pt idx="25" formatCode="0.0">
                  <c:v>8.2134</c:v>
                </c:pt>
                <c:pt idx="26" formatCode="0.0">
                  <c:v>8.4966000000000008</c:v>
                </c:pt>
                <c:pt idx="27" formatCode="0.0">
                  <c:v>8.7845999999999993</c:v>
                </c:pt>
                <c:pt idx="28" formatCode="0.0">
                  <c:v>9.0774000000000008</c:v>
                </c:pt>
                <c:pt idx="29" formatCode="0.0">
                  <c:v>9.375</c:v>
                </c:pt>
                <c:pt idx="30" formatCode="0.0">
                  <c:v>9.6774000000000004</c:v>
                </c:pt>
                <c:pt idx="31" formatCode="0.0">
                  <c:v>9.9846000000000004</c:v>
                </c:pt>
                <c:pt idx="32" formatCode="0.0">
                  <c:v>10.2966</c:v>
                </c:pt>
                <c:pt idx="33" formatCode="0.0">
                  <c:v>10.6134</c:v>
                </c:pt>
                <c:pt idx="34" formatCode="0.0">
                  <c:v>10.935</c:v>
                </c:pt>
                <c:pt idx="35" formatCode="0.0">
                  <c:v>11.2614</c:v>
                </c:pt>
                <c:pt idx="36" formatCode="0.0">
                  <c:v>11.592599999999999</c:v>
                </c:pt>
                <c:pt idx="37" formatCode="0.0">
                  <c:v>11.928599999999999</c:v>
                </c:pt>
                <c:pt idx="38" formatCode="0.0">
                  <c:v>12.269399999999999</c:v>
                </c:pt>
                <c:pt idx="39" formatCode="0.0">
                  <c:v>12.615</c:v>
                </c:pt>
                <c:pt idx="40" formatCode="0.0">
                  <c:v>12.965400000000001</c:v>
                </c:pt>
                <c:pt idx="41" formatCode="0.0">
                  <c:v>13.320600000000001</c:v>
                </c:pt>
                <c:pt idx="42" formatCode="0.0">
                  <c:v>13.6806</c:v>
                </c:pt>
                <c:pt idx="43" formatCode="0.0">
                  <c:v>14.045400000000001</c:v>
                </c:pt>
                <c:pt idx="44" formatCode="0.0">
                  <c:v>14.414999999999999</c:v>
                </c:pt>
                <c:pt idx="45" formatCode="0.0">
                  <c:v>14.789400000000001</c:v>
                </c:pt>
                <c:pt idx="46" formatCode="0.0">
                  <c:v>15.1686</c:v>
                </c:pt>
                <c:pt idx="47" formatCode="0.0">
                  <c:v>15.5526</c:v>
                </c:pt>
                <c:pt idx="48" formatCode="0.0">
                  <c:v>15.9414</c:v>
                </c:pt>
                <c:pt idx="49" formatCode="0.0">
                  <c:v>16.335000000000001</c:v>
                </c:pt>
                <c:pt idx="50" formatCode="0.0">
                  <c:v>16.7334</c:v>
                </c:pt>
                <c:pt idx="51" formatCode="0.0">
                  <c:v>17.136600000000001</c:v>
                </c:pt>
                <c:pt idx="52" formatCode="0.0">
                  <c:v>17.544599999999999</c:v>
                </c:pt>
                <c:pt idx="53" formatCode="0.0">
                  <c:v>17.9574</c:v>
                </c:pt>
                <c:pt idx="54" formatCode="0.0">
                  <c:v>18.375</c:v>
                </c:pt>
                <c:pt idx="55" formatCode="0.0">
                  <c:v>18.7974</c:v>
                </c:pt>
                <c:pt idx="56" formatCode="0.0">
                  <c:v>19.224599999999999</c:v>
                </c:pt>
                <c:pt idx="57" formatCode="0.0">
                  <c:v>19.656600000000001</c:v>
                </c:pt>
                <c:pt idx="58" formatCode="0.0">
                  <c:v>20.093399999999999</c:v>
                </c:pt>
                <c:pt idx="59" formatCode="0.0">
                  <c:v>20.535</c:v>
                </c:pt>
                <c:pt idx="60" formatCode="0.0">
                  <c:v>20.981400000000001</c:v>
                </c:pt>
                <c:pt idx="61" formatCode="0.0">
                  <c:v>21.432600000000001</c:v>
                </c:pt>
                <c:pt idx="62" formatCode="0.0">
                  <c:v>21.8886</c:v>
                </c:pt>
                <c:pt idx="63" formatCode="0.0">
                  <c:v>22.349399999999999</c:v>
                </c:pt>
                <c:pt idx="64" formatCode="0.0">
                  <c:v>22.815000000000001</c:v>
                </c:pt>
                <c:pt idx="65" formatCode="0.0">
                  <c:v>23.285399999999999</c:v>
                </c:pt>
                <c:pt idx="66" formatCode="0.0">
                  <c:v>23.7606</c:v>
                </c:pt>
                <c:pt idx="67" formatCode="0.0">
                  <c:v>24.240600000000001</c:v>
                </c:pt>
                <c:pt idx="68" formatCode="0.0">
                  <c:v>24.7254</c:v>
                </c:pt>
                <c:pt idx="69" formatCode="0.0">
                  <c:v>25.215</c:v>
                </c:pt>
                <c:pt idx="70" formatCode="0.0">
                  <c:v>25.709399999999999</c:v>
                </c:pt>
                <c:pt idx="71" formatCode="0.0">
                  <c:v>26.208600000000001</c:v>
                </c:pt>
                <c:pt idx="72" formatCode="0.0">
                  <c:v>26.712599999999998</c:v>
                </c:pt>
                <c:pt idx="73" formatCode="0.0">
                  <c:v>27.221399999999999</c:v>
                </c:pt>
                <c:pt idx="74" formatCode="0.0">
                  <c:v>27.734999999999999</c:v>
                </c:pt>
                <c:pt idx="75" formatCode="0.0">
                  <c:v>28.253399999999999</c:v>
                </c:pt>
                <c:pt idx="76" formatCode="0.0">
                  <c:v>28.776599999999998</c:v>
                </c:pt>
                <c:pt idx="77" formatCode="0.0">
                  <c:v>29.304600000000001</c:v>
                </c:pt>
                <c:pt idx="78" formatCode="0.0">
                  <c:v>29.837399999999999</c:v>
                </c:pt>
                <c:pt idx="79" formatCode="0.0">
                  <c:v>30.375</c:v>
                </c:pt>
                <c:pt idx="80" formatCode="0.0">
                  <c:v>30.917400000000001</c:v>
                </c:pt>
                <c:pt idx="81" formatCode="0.0">
                  <c:v>31.464600000000001</c:v>
                </c:pt>
                <c:pt idx="82" formatCode="0.0">
                  <c:v>32.016599999999997</c:v>
                </c:pt>
                <c:pt idx="83" formatCode="0.0">
                  <c:v>32.573399999999999</c:v>
                </c:pt>
                <c:pt idx="84" formatCode="0.0">
                  <c:v>33.134999999999998</c:v>
                </c:pt>
                <c:pt idx="85" formatCode="0.0">
                  <c:v>33.7014</c:v>
                </c:pt>
                <c:pt idx="86" formatCode="0.0">
                  <c:v>34.272599999999997</c:v>
                </c:pt>
                <c:pt idx="87" formatCode="0.0">
                  <c:v>34.848599999999998</c:v>
                </c:pt>
                <c:pt idx="88" formatCode="0.0">
                  <c:v>35.429400000000001</c:v>
                </c:pt>
                <c:pt idx="89" formatCode="0.0">
                  <c:v>36.015000000000001</c:v>
                </c:pt>
                <c:pt idx="90" formatCode="0.0">
                  <c:v>36.605400000000003</c:v>
                </c:pt>
                <c:pt idx="91" formatCode="0.0">
                  <c:v>37.200600000000001</c:v>
                </c:pt>
                <c:pt idx="92" formatCode="0.0">
                  <c:v>37.800600000000003</c:v>
                </c:pt>
                <c:pt idx="93" formatCode="0.0">
                  <c:v>38.4054</c:v>
                </c:pt>
                <c:pt idx="94" formatCode="0.0">
                  <c:v>39.015000000000001</c:v>
                </c:pt>
                <c:pt idx="95" formatCode="0.0">
                  <c:v>39.629399999999997</c:v>
                </c:pt>
                <c:pt idx="96" formatCode="0.0">
                  <c:v>40.248600000000003</c:v>
                </c:pt>
                <c:pt idx="97" formatCode="0.0">
                  <c:v>40.872599999999998</c:v>
                </c:pt>
                <c:pt idx="98" formatCode="0.0">
                  <c:v>41.501399999999997</c:v>
                </c:pt>
                <c:pt idx="99" formatCode="0.0">
                  <c:v>42.134999999999998</c:v>
                </c:pt>
                <c:pt idx="100" formatCode="0.0">
                  <c:v>42.773400000000002</c:v>
                </c:pt>
                <c:pt idx="101" formatCode="0.0">
                  <c:v>43.416600000000003</c:v>
                </c:pt>
                <c:pt idx="102" formatCode="0.0">
                  <c:v>44.064599999999999</c:v>
                </c:pt>
                <c:pt idx="103" formatCode="0.0">
                  <c:v>44.717399999999998</c:v>
                </c:pt>
                <c:pt idx="104" formatCode="0.0">
                  <c:v>45.375</c:v>
                </c:pt>
                <c:pt idx="105" formatCode="0.0">
                  <c:v>46.037399999999998</c:v>
                </c:pt>
                <c:pt idx="106" formatCode="0.0">
                  <c:v>46.704599999999999</c:v>
                </c:pt>
                <c:pt idx="107" formatCode="0.0">
                  <c:v>47.376600000000003</c:v>
                </c:pt>
                <c:pt idx="108" formatCode="0.0">
                  <c:v>48.053400000000003</c:v>
                </c:pt>
                <c:pt idx="109" formatCode="0.0">
                  <c:v>48.734999999999999</c:v>
                </c:pt>
              </c:numCache>
            </c:numRef>
          </c:xVal>
          <c:yVal>
            <c:numRef>
              <c:f>gegevens!$K$14:$K$123</c:f>
              <c:numCache>
                <c:formatCode>0.00</c:formatCode>
                <c:ptCount val="110"/>
                <c:pt idx="0">
                  <c:v>17.910447761194032</c:v>
                </c:pt>
                <c:pt idx="1">
                  <c:v>17.391304347826086</c:v>
                </c:pt>
                <c:pt idx="2">
                  <c:v>16.901408450704224</c:v>
                </c:pt>
                <c:pt idx="3">
                  <c:v>16.43835616438356</c:v>
                </c:pt>
                <c:pt idx="4">
                  <c:v>16</c:v>
                </c:pt>
                <c:pt idx="5">
                  <c:v>15.584415584415584</c:v>
                </c:pt>
                <c:pt idx="6">
                  <c:v>15.189873417721518</c:v>
                </c:pt>
                <c:pt idx="7">
                  <c:v>14.814814814814815</c:v>
                </c:pt>
                <c:pt idx="8">
                  <c:v>14.457831325301205</c:v>
                </c:pt>
                <c:pt idx="9">
                  <c:v>14.117647058823531</c:v>
                </c:pt>
                <c:pt idx="10">
                  <c:v>13.793103448275861</c:v>
                </c:pt>
                <c:pt idx="11">
                  <c:v>13.483146067415731</c:v>
                </c:pt>
                <c:pt idx="12">
                  <c:v>13.186813186813186</c:v>
                </c:pt>
                <c:pt idx="13">
                  <c:v>12.903225806451612</c:v>
                </c:pt>
                <c:pt idx="14">
                  <c:v>12.631578947368421</c:v>
                </c:pt>
                <c:pt idx="15">
                  <c:v>12.371134020618555</c:v>
                </c:pt>
                <c:pt idx="16">
                  <c:v>12.121212121212121</c:v>
                </c:pt>
                <c:pt idx="17">
                  <c:v>11.881188118811881</c:v>
                </c:pt>
                <c:pt idx="18">
                  <c:v>11.650485436893204</c:v>
                </c:pt>
                <c:pt idx="19">
                  <c:v>11.428571428571429</c:v>
                </c:pt>
                <c:pt idx="20">
                  <c:v>11.214953271028037</c:v>
                </c:pt>
                <c:pt idx="21">
                  <c:v>11.009174311926607</c:v>
                </c:pt>
                <c:pt idx="22">
                  <c:v>10.810810810810811</c:v>
                </c:pt>
                <c:pt idx="23">
                  <c:v>10.619469026548673</c:v>
                </c:pt>
                <c:pt idx="24">
                  <c:v>10.434782608695652</c:v>
                </c:pt>
                <c:pt idx="25">
                  <c:v>10.256410256410257</c:v>
                </c:pt>
                <c:pt idx="26">
                  <c:v>10.08403361344538</c:v>
                </c:pt>
                <c:pt idx="27">
                  <c:v>9.9173553719008272</c:v>
                </c:pt>
                <c:pt idx="28">
                  <c:v>9.7560975609756095</c:v>
                </c:pt>
                <c:pt idx="29">
                  <c:v>9.6</c:v>
                </c:pt>
                <c:pt idx="30">
                  <c:v>9.4488188976377945</c:v>
                </c:pt>
                <c:pt idx="31">
                  <c:v>9.3023255813953494</c:v>
                </c:pt>
                <c:pt idx="32">
                  <c:v>9.1603053435114514</c:v>
                </c:pt>
                <c:pt idx="33">
                  <c:v>9.022556390977444</c:v>
                </c:pt>
                <c:pt idx="34">
                  <c:v>8.8888888888888893</c:v>
                </c:pt>
                <c:pt idx="35">
                  <c:v>8.7591240875912408</c:v>
                </c:pt>
                <c:pt idx="36">
                  <c:v>8.6330935251798557</c:v>
                </c:pt>
                <c:pt idx="37">
                  <c:v>8.5106382978723403</c:v>
                </c:pt>
                <c:pt idx="38">
                  <c:v>8.3916083916083917</c:v>
                </c:pt>
                <c:pt idx="39">
                  <c:v>8.2758620689655178</c:v>
                </c:pt>
                <c:pt idx="40">
                  <c:v>8.1632653061224492</c:v>
                </c:pt>
                <c:pt idx="41">
                  <c:v>8.053691275167786</c:v>
                </c:pt>
                <c:pt idx="42">
                  <c:v>7.9470198675496686</c:v>
                </c:pt>
                <c:pt idx="43">
                  <c:v>7.8431372549019605</c:v>
                </c:pt>
                <c:pt idx="44">
                  <c:v>7.741935483870968</c:v>
                </c:pt>
                <c:pt idx="45">
                  <c:v>7.6433121019108281</c:v>
                </c:pt>
                <c:pt idx="46">
                  <c:v>7.5471698113207548</c:v>
                </c:pt>
                <c:pt idx="47">
                  <c:v>7.4534161490683228</c:v>
                </c:pt>
                <c:pt idx="48">
                  <c:v>7.3619631901840492</c:v>
                </c:pt>
                <c:pt idx="49">
                  <c:v>7.2727272727272725</c:v>
                </c:pt>
                <c:pt idx="50">
                  <c:v>7.1856287425149699</c:v>
                </c:pt>
                <c:pt idx="51">
                  <c:v>7.1005917159763312</c:v>
                </c:pt>
                <c:pt idx="52">
                  <c:v>7.0175438596491233</c:v>
                </c:pt>
                <c:pt idx="53">
                  <c:v>6.9364161849710984</c:v>
                </c:pt>
                <c:pt idx="54">
                  <c:v>6.8571428571428568</c:v>
                </c:pt>
                <c:pt idx="55">
                  <c:v>6.7796610169491522</c:v>
                </c:pt>
                <c:pt idx="56">
                  <c:v>6.7039106145251397</c:v>
                </c:pt>
                <c:pt idx="57">
                  <c:v>6.6298342541436464</c:v>
                </c:pt>
                <c:pt idx="58">
                  <c:v>6.557377049180328</c:v>
                </c:pt>
                <c:pt idx="59">
                  <c:v>6.486486486486486</c:v>
                </c:pt>
                <c:pt idx="60">
                  <c:v>6.4171122994652405</c:v>
                </c:pt>
                <c:pt idx="61">
                  <c:v>6.3492063492063489</c:v>
                </c:pt>
                <c:pt idx="62">
                  <c:v>6.2827225130890056</c:v>
                </c:pt>
                <c:pt idx="63">
                  <c:v>6.2176165803108807</c:v>
                </c:pt>
                <c:pt idx="64">
                  <c:v>6.1538461538461542</c:v>
                </c:pt>
                <c:pt idx="65">
                  <c:v>6.0913705583756341</c:v>
                </c:pt>
                <c:pt idx="66">
                  <c:v>6.0301507537688437</c:v>
                </c:pt>
                <c:pt idx="67">
                  <c:v>5.9701492537313436</c:v>
                </c:pt>
                <c:pt idx="68">
                  <c:v>5.9113300492610845</c:v>
                </c:pt>
                <c:pt idx="69">
                  <c:v>5.8536585365853657</c:v>
                </c:pt>
                <c:pt idx="70">
                  <c:v>5.7971014492753623</c:v>
                </c:pt>
                <c:pt idx="71">
                  <c:v>5.741626794258373</c:v>
                </c:pt>
                <c:pt idx="72">
                  <c:v>5.6872037914691944</c:v>
                </c:pt>
                <c:pt idx="73">
                  <c:v>5.6338028169014089</c:v>
                </c:pt>
                <c:pt idx="74">
                  <c:v>5.5813953488372094</c:v>
                </c:pt>
                <c:pt idx="75">
                  <c:v>5.5299539170506913</c:v>
                </c:pt>
                <c:pt idx="76">
                  <c:v>5.4794520547945202</c:v>
                </c:pt>
                <c:pt idx="77">
                  <c:v>5.4298642533936645</c:v>
                </c:pt>
                <c:pt idx="78">
                  <c:v>5.3811659192825116</c:v>
                </c:pt>
                <c:pt idx="79">
                  <c:v>5.333333333333333</c:v>
                </c:pt>
                <c:pt idx="80">
                  <c:v>5.286343612334802</c:v>
                </c:pt>
                <c:pt idx="81">
                  <c:v>5.2401746724890828</c:v>
                </c:pt>
                <c:pt idx="82">
                  <c:v>5.1948051948051948</c:v>
                </c:pt>
                <c:pt idx="83">
                  <c:v>5.1502145922746783</c:v>
                </c:pt>
                <c:pt idx="84">
                  <c:v>5.1063829787234036</c:v>
                </c:pt>
                <c:pt idx="85">
                  <c:v>5.0632911392405067</c:v>
                </c:pt>
                <c:pt idx="86">
                  <c:v>5.02092050209205</c:v>
                </c:pt>
                <c:pt idx="87">
                  <c:v>4.9792531120331951</c:v>
                </c:pt>
                <c:pt idx="88">
                  <c:v>4.9382716049382713</c:v>
                </c:pt>
                <c:pt idx="89">
                  <c:v>4.8979591836734695</c:v>
                </c:pt>
                <c:pt idx="90">
                  <c:v>4.858299595141701</c:v>
                </c:pt>
                <c:pt idx="91">
                  <c:v>4.8192771084337354</c:v>
                </c:pt>
                <c:pt idx="92">
                  <c:v>4.7808764940239037</c:v>
                </c:pt>
                <c:pt idx="93">
                  <c:v>4.7430830039525693</c:v>
                </c:pt>
                <c:pt idx="94">
                  <c:v>4.7058823529411757</c:v>
                </c:pt>
                <c:pt idx="95">
                  <c:v>4.6692607003891053</c:v>
                </c:pt>
                <c:pt idx="96">
                  <c:v>4.6332046332046328</c:v>
                </c:pt>
                <c:pt idx="97">
                  <c:v>4.5977011494252871</c:v>
                </c:pt>
                <c:pt idx="98">
                  <c:v>4.5627376425855513</c:v>
                </c:pt>
                <c:pt idx="99">
                  <c:v>4.5283018867924527</c:v>
                </c:pt>
                <c:pt idx="100">
                  <c:v>4.4943820224719104</c:v>
                </c:pt>
                <c:pt idx="101">
                  <c:v>4.4609665427509295</c:v>
                </c:pt>
                <c:pt idx="102">
                  <c:v>4.428044280442804</c:v>
                </c:pt>
                <c:pt idx="103">
                  <c:v>4.395604395604396</c:v>
                </c:pt>
                <c:pt idx="104">
                  <c:v>4.3636363636363642</c:v>
                </c:pt>
                <c:pt idx="105">
                  <c:v>4.3321299638989172</c:v>
                </c:pt>
                <c:pt idx="106">
                  <c:v>4.301075268817204</c:v>
                </c:pt>
                <c:pt idx="107">
                  <c:v>4.2704626334519578</c:v>
                </c:pt>
                <c:pt idx="108">
                  <c:v>4.2402826855123674</c:v>
                </c:pt>
                <c:pt idx="109">
                  <c:v>4.2105263157894735</c:v>
                </c:pt>
              </c:numCache>
            </c:numRef>
          </c:yVal>
          <c:smooth val="1"/>
        </c:ser>
        <c:ser>
          <c:idx val="1"/>
          <c:order val="1"/>
          <c:tx>
            <c:v>APS-C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gegevens!$G$14:$G$123</c:f>
              <c:numCache>
                <c:formatCode>0.000</c:formatCode>
                <c:ptCount val="110"/>
                <c:pt idx="0">
                  <c:v>2.6934</c:v>
                </c:pt>
                <c:pt idx="1">
                  <c:v>2.8565999999999998</c:v>
                </c:pt>
                <c:pt idx="2">
                  <c:v>3.0246</c:v>
                </c:pt>
                <c:pt idx="3">
                  <c:v>3.1974</c:v>
                </c:pt>
                <c:pt idx="4">
                  <c:v>3.375</c:v>
                </c:pt>
                <c:pt idx="5">
                  <c:v>3.5573999999999999</c:v>
                </c:pt>
                <c:pt idx="6">
                  <c:v>3.7446000000000002</c:v>
                </c:pt>
                <c:pt idx="7">
                  <c:v>3.9365999999999999</c:v>
                </c:pt>
                <c:pt idx="8">
                  <c:v>4.1334</c:v>
                </c:pt>
                <c:pt idx="9">
                  <c:v>4.335</c:v>
                </c:pt>
                <c:pt idx="10">
                  <c:v>4.5414000000000003</c:v>
                </c:pt>
                <c:pt idx="11">
                  <c:v>4.7526000000000002</c:v>
                </c:pt>
                <c:pt idx="12">
                  <c:v>4.9686000000000003</c:v>
                </c:pt>
                <c:pt idx="13">
                  <c:v>5.1894</c:v>
                </c:pt>
                <c:pt idx="14">
                  <c:v>5.415</c:v>
                </c:pt>
                <c:pt idx="15">
                  <c:v>5.6454000000000004</c:v>
                </c:pt>
                <c:pt idx="16">
                  <c:v>5.8806000000000003</c:v>
                </c:pt>
                <c:pt idx="17">
                  <c:v>6.1205999999999996</c:v>
                </c:pt>
                <c:pt idx="18">
                  <c:v>6.3654000000000002</c:v>
                </c:pt>
                <c:pt idx="19">
                  <c:v>6.6150000000000002</c:v>
                </c:pt>
                <c:pt idx="20">
                  <c:v>6.8693999999999997</c:v>
                </c:pt>
                <c:pt idx="21">
                  <c:v>7.1285999999999996</c:v>
                </c:pt>
                <c:pt idx="22">
                  <c:v>7.3925999999999998</c:v>
                </c:pt>
                <c:pt idx="23">
                  <c:v>7.6614000000000004</c:v>
                </c:pt>
                <c:pt idx="24">
                  <c:v>7.9349999999999996</c:v>
                </c:pt>
                <c:pt idx="25" formatCode="0.0">
                  <c:v>8.2134</c:v>
                </c:pt>
                <c:pt idx="26" formatCode="0.0">
                  <c:v>8.4966000000000008</c:v>
                </c:pt>
                <c:pt idx="27" formatCode="0.0">
                  <c:v>8.7845999999999993</c:v>
                </c:pt>
                <c:pt idx="28" formatCode="0.0">
                  <c:v>9.0774000000000008</c:v>
                </c:pt>
                <c:pt idx="29" formatCode="0.0">
                  <c:v>9.375</c:v>
                </c:pt>
                <c:pt idx="30" formatCode="0.0">
                  <c:v>9.6774000000000004</c:v>
                </c:pt>
                <c:pt idx="31" formatCode="0.0">
                  <c:v>9.9846000000000004</c:v>
                </c:pt>
                <c:pt idx="32" formatCode="0.0">
                  <c:v>10.2966</c:v>
                </c:pt>
                <c:pt idx="33" formatCode="0.0">
                  <c:v>10.6134</c:v>
                </c:pt>
                <c:pt idx="34" formatCode="0.0">
                  <c:v>10.935</c:v>
                </c:pt>
                <c:pt idx="35" formatCode="0.0">
                  <c:v>11.2614</c:v>
                </c:pt>
                <c:pt idx="36" formatCode="0.0">
                  <c:v>11.592599999999999</c:v>
                </c:pt>
                <c:pt idx="37" formatCode="0.0">
                  <c:v>11.928599999999999</c:v>
                </c:pt>
                <c:pt idx="38" formatCode="0.0">
                  <c:v>12.269399999999999</c:v>
                </c:pt>
                <c:pt idx="39" formatCode="0.0">
                  <c:v>12.615</c:v>
                </c:pt>
                <c:pt idx="40" formatCode="0.0">
                  <c:v>12.965400000000001</c:v>
                </c:pt>
                <c:pt idx="41" formatCode="0.0">
                  <c:v>13.320600000000001</c:v>
                </c:pt>
                <c:pt idx="42" formatCode="0.0">
                  <c:v>13.6806</c:v>
                </c:pt>
                <c:pt idx="43" formatCode="0.0">
                  <c:v>14.045400000000001</c:v>
                </c:pt>
                <c:pt idx="44" formatCode="0.0">
                  <c:v>14.414999999999999</c:v>
                </c:pt>
                <c:pt idx="45" formatCode="0.0">
                  <c:v>14.789400000000001</c:v>
                </c:pt>
                <c:pt idx="46" formatCode="0.0">
                  <c:v>15.1686</c:v>
                </c:pt>
                <c:pt idx="47" formatCode="0.0">
                  <c:v>15.5526</c:v>
                </c:pt>
                <c:pt idx="48" formatCode="0.0">
                  <c:v>15.9414</c:v>
                </c:pt>
                <c:pt idx="49" formatCode="0.0">
                  <c:v>16.335000000000001</c:v>
                </c:pt>
                <c:pt idx="50" formatCode="0.0">
                  <c:v>16.7334</c:v>
                </c:pt>
                <c:pt idx="51" formatCode="0.0">
                  <c:v>17.136600000000001</c:v>
                </c:pt>
                <c:pt idx="52" formatCode="0.0">
                  <c:v>17.544599999999999</c:v>
                </c:pt>
                <c:pt idx="53" formatCode="0.0">
                  <c:v>17.9574</c:v>
                </c:pt>
                <c:pt idx="54" formatCode="0.0">
                  <c:v>18.375</c:v>
                </c:pt>
                <c:pt idx="55" formatCode="0.0">
                  <c:v>18.7974</c:v>
                </c:pt>
                <c:pt idx="56" formatCode="0.0">
                  <c:v>19.224599999999999</c:v>
                </c:pt>
                <c:pt idx="57" formatCode="0.0">
                  <c:v>19.656600000000001</c:v>
                </c:pt>
                <c:pt idx="58" formatCode="0.0">
                  <c:v>20.093399999999999</c:v>
                </c:pt>
                <c:pt idx="59" formatCode="0.0">
                  <c:v>20.535</c:v>
                </c:pt>
                <c:pt idx="60" formatCode="0.0">
                  <c:v>20.981400000000001</c:v>
                </c:pt>
                <c:pt idx="61" formatCode="0.0">
                  <c:v>21.432600000000001</c:v>
                </c:pt>
                <c:pt idx="62" formatCode="0.0">
                  <c:v>21.8886</c:v>
                </c:pt>
                <c:pt idx="63" formatCode="0.0">
                  <c:v>22.349399999999999</c:v>
                </c:pt>
                <c:pt idx="64" formatCode="0.0">
                  <c:v>22.815000000000001</c:v>
                </c:pt>
                <c:pt idx="65" formatCode="0.0">
                  <c:v>23.285399999999999</c:v>
                </c:pt>
                <c:pt idx="66" formatCode="0.0">
                  <c:v>23.7606</c:v>
                </c:pt>
                <c:pt idx="67" formatCode="0.0">
                  <c:v>24.240600000000001</c:v>
                </c:pt>
                <c:pt idx="68" formatCode="0.0">
                  <c:v>24.7254</c:v>
                </c:pt>
                <c:pt idx="69" formatCode="0.0">
                  <c:v>25.215</c:v>
                </c:pt>
                <c:pt idx="70" formatCode="0.0">
                  <c:v>25.709399999999999</c:v>
                </c:pt>
                <c:pt idx="71" formatCode="0.0">
                  <c:v>26.208600000000001</c:v>
                </c:pt>
                <c:pt idx="72" formatCode="0.0">
                  <c:v>26.712599999999998</c:v>
                </c:pt>
                <c:pt idx="73" formatCode="0.0">
                  <c:v>27.221399999999999</c:v>
                </c:pt>
                <c:pt idx="74" formatCode="0.0">
                  <c:v>27.734999999999999</c:v>
                </c:pt>
                <c:pt idx="75" formatCode="0.0">
                  <c:v>28.253399999999999</c:v>
                </c:pt>
                <c:pt idx="76" formatCode="0.0">
                  <c:v>28.776599999999998</c:v>
                </c:pt>
                <c:pt idx="77" formatCode="0.0">
                  <c:v>29.304600000000001</c:v>
                </c:pt>
                <c:pt idx="78" formatCode="0.0">
                  <c:v>29.837399999999999</c:v>
                </c:pt>
                <c:pt idx="79" formatCode="0.0">
                  <c:v>30.375</c:v>
                </c:pt>
                <c:pt idx="80" formatCode="0.0">
                  <c:v>30.917400000000001</c:v>
                </c:pt>
                <c:pt idx="81" formatCode="0.0">
                  <c:v>31.464600000000001</c:v>
                </c:pt>
                <c:pt idx="82" formatCode="0.0">
                  <c:v>32.016599999999997</c:v>
                </c:pt>
                <c:pt idx="83" formatCode="0.0">
                  <c:v>32.573399999999999</c:v>
                </c:pt>
                <c:pt idx="84" formatCode="0.0">
                  <c:v>33.134999999999998</c:v>
                </c:pt>
                <c:pt idx="85" formatCode="0.0">
                  <c:v>33.7014</c:v>
                </c:pt>
                <c:pt idx="86" formatCode="0.0">
                  <c:v>34.272599999999997</c:v>
                </c:pt>
                <c:pt idx="87" formatCode="0.0">
                  <c:v>34.848599999999998</c:v>
                </c:pt>
                <c:pt idx="88" formatCode="0.0">
                  <c:v>35.429400000000001</c:v>
                </c:pt>
                <c:pt idx="89" formatCode="0.0">
                  <c:v>36.015000000000001</c:v>
                </c:pt>
                <c:pt idx="90" formatCode="0.0">
                  <c:v>36.605400000000003</c:v>
                </c:pt>
                <c:pt idx="91" formatCode="0.0">
                  <c:v>37.200600000000001</c:v>
                </c:pt>
                <c:pt idx="92" formatCode="0.0">
                  <c:v>37.800600000000003</c:v>
                </c:pt>
                <c:pt idx="93" formatCode="0.0">
                  <c:v>38.4054</c:v>
                </c:pt>
                <c:pt idx="94" formatCode="0.0">
                  <c:v>39.015000000000001</c:v>
                </c:pt>
                <c:pt idx="95" formatCode="0.0">
                  <c:v>39.629399999999997</c:v>
                </c:pt>
                <c:pt idx="96" formatCode="0.0">
                  <c:v>40.248600000000003</c:v>
                </c:pt>
                <c:pt idx="97" formatCode="0.0">
                  <c:v>40.872599999999998</c:v>
                </c:pt>
                <c:pt idx="98" formatCode="0.0">
                  <c:v>41.501399999999997</c:v>
                </c:pt>
                <c:pt idx="99" formatCode="0.0">
                  <c:v>42.134999999999998</c:v>
                </c:pt>
                <c:pt idx="100" formatCode="0.0">
                  <c:v>42.773400000000002</c:v>
                </c:pt>
                <c:pt idx="101" formatCode="0.0">
                  <c:v>43.416600000000003</c:v>
                </c:pt>
                <c:pt idx="102" formatCode="0.0">
                  <c:v>44.064599999999999</c:v>
                </c:pt>
                <c:pt idx="103" formatCode="0.0">
                  <c:v>44.717399999999998</c:v>
                </c:pt>
                <c:pt idx="104" formatCode="0.0">
                  <c:v>45.375</c:v>
                </c:pt>
                <c:pt idx="105" formatCode="0.0">
                  <c:v>46.037399999999998</c:v>
                </c:pt>
                <c:pt idx="106" formatCode="0.0">
                  <c:v>46.704599999999999</c:v>
                </c:pt>
                <c:pt idx="107" formatCode="0.0">
                  <c:v>47.376600000000003</c:v>
                </c:pt>
                <c:pt idx="108" formatCode="0.0">
                  <c:v>48.053400000000003</c:v>
                </c:pt>
                <c:pt idx="109" formatCode="0.0">
                  <c:v>48.734999999999999</c:v>
                </c:pt>
              </c:numCache>
            </c:numRef>
          </c:xVal>
          <c:yVal>
            <c:numRef>
              <c:f>gegevens!$L$14:$L$123</c:f>
              <c:numCache>
                <c:formatCode>0.00</c:formatCode>
                <c:ptCount val="110"/>
                <c:pt idx="0">
                  <c:v>11.791044776119401</c:v>
                </c:pt>
                <c:pt idx="1">
                  <c:v>11.44927536231884</c:v>
                </c:pt>
                <c:pt idx="2">
                  <c:v>11.126760563380282</c:v>
                </c:pt>
                <c:pt idx="3">
                  <c:v>10.821917808219178</c:v>
                </c:pt>
                <c:pt idx="4">
                  <c:v>10.533333333333333</c:v>
                </c:pt>
                <c:pt idx="5">
                  <c:v>10.259740259740258</c:v>
                </c:pt>
                <c:pt idx="6">
                  <c:v>10</c:v>
                </c:pt>
                <c:pt idx="7">
                  <c:v>9.7530864197530853</c:v>
                </c:pt>
                <c:pt idx="8">
                  <c:v>9.5180722891566258</c:v>
                </c:pt>
                <c:pt idx="9">
                  <c:v>9.2941176470588225</c:v>
                </c:pt>
                <c:pt idx="10">
                  <c:v>9.0804597701149437</c:v>
                </c:pt>
                <c:pt idx="11">
                  <c:v>8.8764044943820224</c:v>
                </c:pt>
                <c:pt idx="12">
                  <c:v>8.6813186813186807</c:v>
                </c:pt>
                <c:pt idx="13">
                  <c:v>8.4946236559139781</c:v>
                </c:pt>
                <c:pt idx="14">
                  <c:v>8.3157894736842106</c:v>
                </c:pt>
                <c:pt idx="15">
                  <c:v>8.144329896907216</c:v>
                </c:pt>
                <c:pt idx="16">
                  <c:v>7.9797979797979792</c:v>
                </c:pt>
                <c:pt idx="17">
                  <c:v>7.8217821782178216</c:v>
                </c:pt>
                <c:pt idx="18">
                  <c:v>7.6699029126213585</c:v>
                </c:pt>
                <c:pt idx="19">
                  <c:v>7.5238095238095237</c:v>
                </c:pt>
                <c:pt idx="20">
                  <c:v>7.3831775700934577</c:v>
                </c:pt>
                <c:pt idx="21">
                  <c:v>7.2477064220183482</c:v>
                </c:pt>
                <c:pt idx="22">
                  <c:v>7.1171171171171173</c:v>
                </c:pt>
                <c:pt idx="23">
                  <c:v>6.9911504424778759</c:v>
                </c:pt>
                <c:pt idx="24">
                  <c:v>6.8695652173913038</c:v>
                </c:pt>
                <c:pt idx="25">
                  <c:v>6.7521367521367521</c:v>
                </c:pt>
                <c:pt idx="26">
                  <c:v>6.6386554621848743</c:v>
                </c:pt>
                <c:pt idx="27">
                  <c:v>6.5289256198347099</c:v>
                </c:pt>
                <c:pt idx="28">
                  <c:v>6.4227642276422765</c:v>
                </c:pt>
                <c:pt idx="29">
                  <c:v>6.32</c:v>
                </c:pt>
                <c:pt idx="30">
                  <c:v>6.2204724409448815</c:v>
                </c:pt>
                <c:pt idx="31">
                  <c:v>6.1240310077519373</c:v>
                </c:pt>
                <c:pt idx="32">
                  <c:v>6.0305343511450378</c:v>
                </c:pt>
                <c:pt idx="33">
                  <c:v>5.9398496240601508</c:v>
                </c:pt>
                <c:pt idx="34">
                  <c:v>5.8518518518518521</c:v>
                </c:pt>
                <c:pt idx="35">
                  <c:v>5.766423357664233</c:v>
                </c:pt>
                <c:pt idx="36">
                  <c:v>5.6834532374100712</c:v>
                </c:pt>
                <c:pt idx="37">
                  <c:v>5.6028368794326235</c:v>
                </c:pt>
                <c:pt idx="38">
                  <c:v>5.524475524475525</c:v>
                </c:pt>
                <c:pt idx="39">
                  <c:v>5.4482758620689653</c:v>
                </c:pt>
                <c:pt idx="40">
                  <c:v>5.3741496598639458</c:v>
                </c:pt>
                <c:pt idx="41">
                  <c:v>5.3020134228187921</c:v>
                </c:pt>
                <c:pt idx="42">
                  <c:v>5.2317880794701992</c:v>
                </c:pt>
                <c:pt idx="43">
                  <c:v>5.1633986928104569</c:v>
                </c:pt>
                <c:pt idx="44">
                  <c:v>5.096774193548387</c:v>
                </c:pt>
                <c:pt idx="45">
                  <c:v>5.031847133757962</c:v>
                </c:pt>
                <c:pt idx="46">
                  <c:v>4.9685534591194962</c:v>
                </c:pt>
                <c:pt idx="47">
                  <c:v>4.9068322981366457</c:v>
                </c:pt>
                <c:pt idx="48">
                  <c:v>4.8466257668711661</c:v>
                </c:pt>
                <c:pt idx="49">
                  <c:v>4.7878787878787881</c:v>
                </c:pt>
                <c:pt idx="50">
                  <c:v>4.7305389221556888</c:v>
                </c:pt>
                <c:pt idx="51">
                  <c:v>4.6745562130177518</c:v>
                </c:pt>
                <c:pt idx="52">
                  <c:v>4.6198830409356724</c:v>
                </c:pt>
                <c:pt idx="53">
                  <c:v>4.5664739884393057</c:v>
                </c:pt>
                <c:pt idx="54">
                  <c:v>4.5142857142857133</c:v>
                </c:pt>
                <c:pt idx="55">
                  <c:v>4.463276836158192</c:v>
                </c:pt>
                <c:pt idx="56">
                  <c:v>4.4134078212290504</c:v>
                </c:pt>
                <c:pt idx="57">
                  <c:v>4.3646408839779012</c:v>
                </c:pt>
                <c:pt idx="58">
                  <c:v>4.3169398907103824</c:v>
                </c:pt>
                <c:pt idx="59">
                  <c:v>4.2702702702702702</c:v>
                </c:pt>
                <c:pt idx="60">
                  <c:v>4.2245989304812834</c:v>
                </c:pt>
                <c:pt idx="61">
                  <c:v>4.1798941798941796</c:v>
                </c:pt>
                <c:pt idx="62">
                  <c:v>4.1361256544502618</c:v>
                </c:pt>
                <c:pt idx="63">
                  <c:v>4.0932642487046627</c:v>
                </c:pt>
                <c:pt idx="64">
                  <c:v>4.0512820512820511</c:v>
                </c:pt>
                <c:pt idx="65">
                  <c:v>4.0101522842639588</c:v>
                </c:pt>
                <c:pt idx="66">
                  <c:v>3.9698492462311554</c:v>
                </c:pt>
                <c:pt idx="67">
                  <c:v>3.9303482587064678</c:v>
                </c:pt>
                <c:pt idx="68">
                  <c:v>3.8916256157635467</c:v>
                </c:pt>
                <c:pt idx="69">
                  <c:v>3.8536585365853657</c:v>
                </c:pt>
                <c:pt idx="70">
                  <c:v>3.8164251207729469</c:v>
                </c:pt>
                <c:pt idx="71">
                  <c:v>3.7799043062200957</c:v>
                </c:pt>
                <c:pt idx="72">
                  <c:v>3.7440758293838861</c:v>
                </c:pt>
                <c:pt idx="73">
                  <c:v>3.708920187793427</c:v>
                </c:pt>
                <c:pt idx="74">
                  <c:v>3.6744186046511627</c:v>
                </c:pt>
                <c:pt idx="75">
                  <c:v>3.6405529953917046</c:v>
                </c:pt>
                <c:pt idx="76">
                  <c:v>3.6073059360730593</c:v>
                </c:pt>
                <c:pt idx="77">
                  <c:v>3.5746606334841626</c:v>
                </c:pt>
                <c:pt idx="78">
                  <c:v>3.5426008968609866</c:v>
                </c:pt>
                <c:pt idx="79">
                  <c:v>3.5111111111111111</c:v>
                </c:pt>
                <c:pt idx="80">
                  <c:v>3.4801762114537445</c:v>
                </c:pt>
                <c:pt idx="81">
                  <c:v>3.4497816593886461</c:v>
                </c:pt>
                <c:pt idx="82">
                  <c:v>3.4199134199134198</c:v>
                </c:pt>
                <c:pt idx="83">
                  <c:v>3.3905579399141632</c:v>
                </c:pt>
                <c:pt idx="84">
                  <c:v>3.3617021276595742</c:v>
                </c:pt>
                <c:pt idx="85">
                  <c:v>3.333333333333333</c:v>
                </c:pt>
                <c:pt idx="86">
                  <c:v>3.3054393305439329</c:v>
                </c:pt>
                <c:pt idx="87">
                  <c:v>3.2780082987551866</c:v>
                </c:pt>
                <c:pt idx="88">
                  <c:v>3.2510288065843622</c:v>
                </c:pt>
                <c:pt idx="89">
                  <c:v>3.2244897959183674</c:v>
                </c:pt>
                <c:pt idx="90">
                  <c:v>3.1983805668016192</c:v>
                </c:pt>
                <c:pt idx="91">
                  <c:v>3.1726907630522088</c:v>
                </c:pt>
                <c:pt idx="92">
                  <c:v>3.1474103585657369</c:v>
                </c:pt>
                <c:pt idx="93">
                  <c:v>3.1225296442687749</c:v>
                </c:pt>
                <c:pt idx="94">
                  <c:v>3.0980392156862742</c:v>
                </c:pt>
                <c:pt idx="95">
                  <c:v>3.0739299610894939</c:v>
                </c:pt>
                <c:pt idx="96">
                  <c:v>3.0501930501930499</c:v>
                </c:pt>
                <c:pt idx="97">
                  <c:v>3.0268199233716473</c:v>
                </c:pt>
                <c:pt idx="98">
                  <c:v>3.0038022813688214</c:v>
                </c:pt>
                <c:pt idx="99">
                  <c:v>2.9811320754716979</c:v>
                </c:pt>
                <c:pt idx="100">
                  <c:v>2.9588014981273405</c:v>
                </c:pt>
                <c:pt idx="101">
                  <c:v>2.9368029739776951</c:v>
                </c:pt>
                <c:pt idx="102">
                  <c:v>2.915129151291513</c:v>
                </c:pt>
                <c:pt idx="103">
                  <c:v>2.8937728937728937</c:v>
                </c:pt>
                <c:pt idx="104">
                  <c:v>2.8727272727272726</c:v>
                </c:pt>
                <c:pt idx="105">
                  <c:v>2.8519855595667871</c:v>
                </c:pt>
                <c:pt idx="106">
                  <c:v>2.8315412186379927</c:v>
                </c:pt>
                <c:pt idx="107">
                  <c:v>2.8113879003558715</c:v>
                </c:pt>
                <c:pt idx="108">
                  <c:v>2.7915194346289751</c:v>
                </c:pt>
                <c:pt idx="109">
                  <c:v>2.7719298245614032</c:v>
                </c:pt>
              </c:numCache>
            </c:numRef>
          </c:yVal>
          <c:smooth val="1"/>
        </c:ser>
        <c:ser>
          <c:idx val="2"/>
          <c:order val="2"/>
          <c:tx>
            <c:v>Four thirds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xVal>
            <c:numRef>
              <c:f>gegevens!$H$14:$H$133</c:f>
              <c:numCache>
                <c:formatCode>0.00</c:formatCode>
                <c:ptCount val="120"/>
                <c:pt idx="0">
                  <c:v>2.394133333333333</c:v>
                </c:pt>
                <c:pt idx="1">
                  <c:v>2.5392000000000001</c:v>
                </c:pt>
                <c:pt idx="2">
                  <c:v>2.688533333333333</c:v>
                </c:pt>
                <c:pt idx="3">
                  <c:v>2.842133333333333</c:v>
                </c:pt>
                <c:pt idx="4">
                  <c:v>3</c:v>
                </c:pt>
                <c:pt idx="5">
                  <c:v>3.1621333333333332</c:v>
                </c:pt>
                <c:pt idx="6">
                  <c:v>3.3285333333333331</c:v>
                </c:pt>
                <c:pt idx="7">
                  <c:v>3.4992000000000001</c:v>
                </c:pt>
                <c:pt idx="8">
                  <c:v>3.6741333333333328</c:v>
                </c:pt>
                <c:pt idx="9">
                  <c:v>3.8533333333333331</c:v>
                </c:pt>
                <c:pt idx="10">
                  <c:v>4.0368000000000004</c:v>
                </c:pt>
                <c:pt idx="11">
                  <c:v>4.2245333333333326</c:v>
                </c:pt>
                <c:pt idx="12">
                  <c:v>4.4165333333333328</c:v>
                </c:pt>
                <c:pt idx="13">
                  <c:v>4.6128</c:v>
                </c:pt>
                <c:pt idx="14">
                  <c:v>4.8133333333333335</c:v>
                </c:pt>
                <c:pt idx="15">
                  <c:v>5.0181333333333331</c:v>
                </c:pt>
                <c:pt idx="16">
                  <c:v>5.2271999999999998</c:v>
                </c:pt>
                <c:pt idx="17">
                  <c:v>5.4405333333333328</c:v>
                </c:pt>
                <c:pt idx="18">
                  <c:v>5.6581333333333328</c:v>
                </c:pt>
                <c:pt idx="19">
                  <c:v>5.88</c:v>
                </c:pt>
                <c:pt idx="20">
                  <c:v>6.1061333333333332</c:v>
                </c:pt>
                <c:pt idx="21">
                  <c:v>6.3365333333333327</c:v>
                </c:pt>
                <c:pt idx="22">
                  <c:v>6.5712000000000002</c:v>
                </c:pt>
                <c:pt idx="23">
                  <c:v>6.8101333333333329</c:v>
                </c:pt>
                <c:pt idx="24">
                  <c:v>7.0533333333333328</c:v>
                </c:pt>
                <c:pt idx="25">
                  <c:v>7.3007999999999997</c:v>
                </c:pt>
                <c:pt idx="26">
                  <c:v>7.5525333333333329</c:v>
                </c:pt>
                <c:pt idx="27">
                  <c:v>7.8085333333333331</c:v>
                </c:pt>
                <c:pt idx="28">
                  <c:v>8.0687999999999995</c:v>
                </c:pt>
                <c:pt idx="29">
                  <c:v>8.3333333333333321</c:v>
                </c:pt>
                <c:pt idx="30">
                  <c:v>8.6021333333333327</c:v>
                </c:pt>
                <c:pt idx="31">
                  <c:v>8.8751999999999995</c:v>
                </c:pt>
                <c:pt idx="32">
                  <c:v>9.1525333333333325</c:v>
                </c:pt>
                <c:pt idx="33">
                  <c:v>9.4341333333333317</c:v>
                </c:pt>
                <c:pt idx="34">
                  <c:v>9.7200000000000006</c:v>
                </c:pt>
                <c:pt idx="35">
                  <c:v>10.010133333333332</c:v>
                </c:pt>
                <c:pt idx="36">
                  <c:v>10.304533333333332</c:v>
                </c:pt>
                <c:pt idx="37">
                  <c:v>10.603199999999999</c:v>
                </c:pt>
                <c:pt idx="38">
                  <c:v>10.906133333333331</c:v>
                </c:pt>
                <c:pt idx="39">
                  <c:v>11.213333333333333</c:v>
                </c:pt>
                <c:pt idx="40">
                  <c:v>11.524800000000001</c:v>
                </c:pt>
                <c:pt idx="41">
                  <c:v>11.840533333333331</c:v>
                </c:pt>
                <c:pt idx="42">
                  <c:v>12.160533333333332</c:v>
                </c:pt>
                <c:pt idx="43">
                  <c:v>12.4848</c:v>
                </c:pt>
                <c:pt idx="44">
                  <c:v>12.813333333333333</c:v>
                </c:pt>
                <c:pt idx="45">
                  <c:v>13.146133333333331</c:v>
                </c:pt>
                <c:pt idx="46">
                  <c:v>13.4832</c:v>
                </c:pt>
                <c:pt idx="47">
                  <c:v>13.824533333333331</c:v>
                </c:pt>
                <c:pt idx="48">
                  <c:v>14.170133333333332</c:v>
                </c:pt>
                <c:pt idx="49">
                  <c:v>14.52</c:v>
                </c:pt>
                <c:pt idx="50">
                  <c:v>14.874133333333331</c:v>
                </c:pt>
                <c:pt idx="51">
                  <c:v>15.232533333333333</c:v>
                </c:pt>
                <c:pt idx="52">
                  <c:v>15.5952</c:v>
                </c:pt>
                <c:pt idx="53">
                  <c:v>15.962133333333332</c:v>
                </c:pt>
                <c:pt idx="54">
                  <c:v>16.333333333333332</c:v>
                </c:pt>
                <c:pt idx="55">
                  <c:v>16.7088</c:v>
                </c:pt>
                <c:pt idx="56">
                  <c:v>17.088533333333331</c:v>
                </c:pt>
                <c:pt idx="57">
                  <c:v>17.472533333333331</c:v>
                </c:pt>
                <c:pt idx="58">
                  <c:v>17.860800000000001</c:v>
                </c:pt>
                <c:pt idx="59">
                  <c:v>18.253333333333334</c:v>
                </c:pt>
                <c:pt idx="60">
                  <c:v>18.650133333333333</c:v>
                </c:pt>
                <c:pt idx="61">
                  <c:v>19.051200000000001</c:v>
                </c:pt>
                <c:pt idx="62">
                  <c:v>19.456533333333333</c:v>
                </c:pt>
                <c:pt idx="63">
                  <c:v>19.866133333333334</c:v>
                </c:pt>
                <c:pt idx="64">
                  <c:v>20.28</c:v>
                </c:pt>
                <c:pt idx="65">
                  <c:v>20.698133333333331</c:v>
                </c:pt>
                <c:pt idx="66">
                  <c:v>21.120533333333331</c:v>
                </c:pt>
                <c:pt idx="67">
                  <c:v>21.5472</c:v>
                </c:pt>
                <c:pt idx="68">
                  <c:v>21.978133333333332</c:v>
                </c:pt>
                <c:pt idx="69">
                  <c:v>22.41333333333333</c:v>
                </c:pt>
                <c:pt idx="70">
                  <c:v>22.852799999999998</c:v>
                </c:pt>
                <c:pt idx="71">
                  <c:v>23.296533333333333</c:v>
                </c:pt>
                <c:pt idx="72">
                  <c:v>23.744533333333333</c:v>
                </c:pt>
                <c:pt idx="73">
                  <c:v>24.1968</c:v>
                </c:pt>
                <c:pt idx="74">
                  <c:v>24.653333333333332</c:v>
                </c:pt>
                <c:pt idx="75">
                  <c:v>25.114133333333331</c:v>
                </c:pt>
                <c:pt idx="76">
                  <c:v>25.5792</c:v>
                </c:pt>
                <c:pt idx="77">
                  <c:v>26.048533333333332</c:v>
                </c:pt>
                <c:pt idx="78">
                  <c:v>26.522133333333333</c:v>
                </c:pt>
                <c:pt idx="79">
                  <c:v>27</c:v>
                </c:pt>
                <c:pt idx="80">
                  <c:v>27.482133333333334</c:v>
                </c:pt>
                <c:pt idx="81">
                  <c:v>27.968533333333333</c:v>
                </c:pt>
                <c:pt idx="82">
                  <c:v>28.459199999999999</c:v>
                </c:pt>
                <c:pt idx="83">
                  <c:v>28.954133333333331</c:v>
                </c:pt>
                <c:pt idx="84">
                  <c:v>29.453333333333333</c:v>
                </c:pt>
                <c:pt idx="85">
                  <c:v>29.956800000000001</c:v>
                </c:pt>
                <c:pt idx="86">
                  <c:v>30.464533333333332</c:v>
                </c:pt>
                <c:pt idx="87">
                  <c:v>30.976533333333332</c:v>
                </c:pt>
                <c:pt idx="88">
                  <c:v>31.492799999999999</c:v>
                </c:pt>
                <c:pt idx="89">
                  <c:v>32.013333333333335</c:v>
                </c:pt>
                <c:pt idx="90">
                  <c:v>32.538133333333334</c:v>
                </c:pt>
                <c:pt idx="91">
                  <c:v>33.0672</c:v>
                </c:pt>
                <c:pt idx="92">
                  <c:v>33.600533333333331</c:v>
                </c:pt>
                <c:pt idx="93">
                  <c:v>34.138133333333329</c:v>
                </c:pt>
                <c:pt idx="94">
                  <c:v>34.68</c:v>
                </c:pt>
                <c:pt idx="95">
                  <c:v>35.22613333333333</c:v>
                </c:pt>
                <c:pt idx="96">
                  <c:v>35.776533333333326</c:v>
                </c:pt>
                <c:pt idx="97">
                  <c:v>36.331200000000003</c:v>
                </c:pt>
                <c:pt idx="98">
                  <c:v>36.890133333333331</c:v>
                </c:pt>
                <c:pt idx="99">
                  <c:v>37.453333333333326</c:v>
                </c:pt>
                <c:pt idx="100">
                  <c:v>38.020800000000001</c:v>
                </c:pt>
                <c:pt idx="101">
                  <c:v>38.592533333333328</c:v>
                </c:pt>
                <c:pt idx="102">
                  <c:v>39.168533333333329</c:v>
                </c:pt>
                <c:pt idx="103">
                  <c:v>39.748800000000003</c:v>
                </c:pt>
                <c:pt idx="104">
                  <c:v>40.333333333333329</c:v>
                </c:pt>
                <c:pt idx="105">
                  <c:v>40.922133333333328</c:v>
                </c:pt>
                <c:pt idx="106">
                  <c:v>41.5152</c:v>
                </c:pt>
                <c:pt idx="107">
                  <c:v>42.112533333333332</c:v>
                </c:pt>
                <c:pt idx="108">
                  <c:v>42.714133333333329</c:v>
                </c:pt>
                <c:pt idx="109">
                  <c:v>43.32</c:v>
                </c:pt>
                <c:pt idx="110">
                  <c:v>43.93013333333333</c:v>
                </c:pt>
                <c:pt idx="111">
                  <c:v>44.544533333333327</c:v>
                </c:pt>
                <c:pt idx="112">
                  <c:v>45.163200000000003</c:v>
                </c:pt>
                <c:pt idx="113">
                  <c:v>45.786133333333325</c:v>
                </c:pt>
                <c:pt idx="114">
                  <c:v>46.413333333333327</c:v>
                </c:pt>
                <c:pt idx="115">
                  <c:v>47.044800000000002</c:v>
                </c:pt>
                <c:pt idx="116">
                  <c:v>47.680533333333329</c:v>
                </c:pt>
                <c:pt idx="117">
                  <c:v>48.32053333333333</c:v>
                </c:pt>
                <c:pt idx="118">
                  <c:v>48.964799999999997</c:v>
                </c:pt>
                <c:pt idx="119">
                  <c:v>49.61333333333333</c:v>
                </c:pt>
              </c:numCache>
            </c:numRef>
          </c:xVal>
          <c:yVal>
            <c:numRef>
              <c:f>gegevens!$N$14:$N$133</c:f>
              <c:numCache>
                <c:formatCode>0.00</c:formatCode>
                <c:ptCount val="120"/>
                <c:pt idx="0">
                  <c:v>9.6828358208955247</c:v>
                </c:pt>
                <c:pt idx="1">
                  <c:v>9.4021739130434785</c:v>
                </c:pt>
                <c:pt idx="2">
                  <c:v>9.137323943661972</c:v>
                </c:pt>
                <c:pt idx="3">
                  <c:v>8.8869863013698644</c:v>
                </c:pt>
                <c:pt idx="4">
                  <c:v>8.65</c:v>
                </c:pt>
                <c:pt idx="5">
                  <c:v>8.425324675324676</c:v>
                </c:pt>
                <c:pt idx="6">
                  <c:v>8.2120253164556978</c:v>
                </c:pt>
                <c:pt idx="7">
                  <c:v>8.0092592592592595</c:v>
                </c:pt>
                <c:pt idx="8">
                  <c:v>7.8162650602409665</c:v>
                </c:pt>
                <c:pt idx="9">
                  <c:v>7.632352941176471</c:v>
                </c:pt>
                <c:pt idx="10">
                  <c:v>7.4568965517241379</c:v>
                </c:pt>
                <c:pt idx="11">
                  <c:v>7.2893258426966305</c:v>
                </c:pt>
                <c:pt idx="12">
                  <c:v>7.1291208791208796</c:v>
                </c:pt>
                <c:pt idx="13">
                  <c:v>6.9758064516129039</c:v>
                </c:pt>
                <c:pt idx="14">
                  <c:v>6.8289473684210531</c:v>
                </c:pt>
                <c:pt idx="15">
                  <c:v>6.6881443298969074</c:v>
                </c:pt>
                <c:pt idx="16">
                  <c:v>6.5530303030303036</c:v>
                </c:pt>
                <c:pt idx="17">
                  <c:v>6.4232673267326748</c:v>
                </c:pt>
                <c:pt idx="18">
                  <c:v>6.2985436893203888</c:v>
                </c:pt>
                <c:pt idx="19">
                  <c:v>6.1785714285714288</c:v>
                </c:pt>
                <c:pt idx="20">
                  <c:v>6.0630841121495331</c:v>
                </c:pt>
                <c:pt idx="21">
                  <c:v>5.9518348623853212</c:v>
                </c:pt>
                <c:pt idx="22">
                  <c:v>5.8445945945945947</c:v>
                </c:pt>
                <c:pt idx="23">
                  <c:v>5.7411504424778768</c:v>
                </c:pt>
                <c:pt idx="24">
                  <c:v>5.6413043478260869</c:v>
                </c:pt>
                <c:pt idx="25">
                  <c:v>5.5448717948717947</c:v>
                </c:pt>
                <c:pt idx="26">
                  <c:v>5.4516806722689086</c:v>
                </c:pt>
                <c:pt idx="27">
                  <c:v>5.3615702479338845</c:v>
                </c:pt>
                <c:pt idx="28">
                  <c:v>5.274390243902439</c:v>
                </c:pt>
                <c:pt idx="29">
                  <c:v>5.1900000000000013</c:v>
                </c:pt>
                <c:pt idx="30">
                  <c:v>5.1082677165354333</c:v>
                </c:pt>
                <c:pt idx="31">
                  <c:v>5.029069767441861</c:v>
                </c:pt>
                <c:pt idx="32">
                  <c:v>4.9522900763358786</c:v>
                </c:pt>
                <c:pt idx="33">
                  <c:v>4.8778195488721803</c:v>
                </c:pt>
                <c:pt idx="34">
                  <c:v>4.8055555555555562</c:v>
                </c:pt>
                <c:pt idx="35">
                  <c:v>4.7354014598540157</c:v>
                </c:pt>
                <c:pt idx="36">
                  <c:v>4.6672661870503598</c:v>
                </c:pt>
                <c:pt idx="37">
                  <c:v>4.6010638297872344</c:v>
                </c:pt>
                <c:pt idx="38">
                  <c:v>4.5367132867132876</c:v>
                </c:pt>
                <c:pt idx="39">
                  <c:v>4.4741379310344831</c:v>
                </c:pt>
                <c:pt idx="40">
                  <c:v>4.4132653061224492</c:v>
                </c:pt>
                <c:pt idx="41">
                  <c:v>4.354026845637585</c:v>
                </c:pt>
                <c:pt idx="42">
                  <c:v>4.2963576158940402</c:v>
                </c:pt>
                <c:pt idx="43">
                  <c:v>4.2401960784313726</c:v>
                </c:pt>
                <c:pt idx="44">
                  <c:v>4.1854838709677429</c:v>
                </c:pt>
                <c:pt idx="45">
                  <c:v>4.1321656050955422</c:v>
                </c:pt>
                <c:pt idx="46">
                  <c:v>4.0801886792452837</c:v>
                </c:pt>
                <c:pt idx="47">
                  <c:v>4.029503105590063</c:v>
                </c:pt>
                <c:pt idx="48">
                  <c:v>3.9800613496932526</c:v>
                </c:pt>
                <c:pt idx="49">
                  <c:v>3.9318181818181821</c:v>
                </c:pt>
                <c:pt idx="50">
                  <c:v>3.884730538922156</c:v>
                </c:pt>
                <c:pt idx="51">
                  <c:v>3.8387573964497048</c:v>
                </c:pt>
                <c:pt idx="52">
                  <c:v>3.7938596491228074</c:v>
                </c:pt>
                <c:pt idx="53">
                  <c:v>3.7500000000000004</c:v>
                </c:pt>
                <c:pt idx="54">
                  <c:v>3.7071428571428577</c:v>
                </c:pt>
                <c:pt idx="55">
                  <c:v>3.6652542372881358</c:v>
                </c:pt>
                <c:pt idx="56">
                  <c:v>3.6243016759776538</c:v>
                </c:pt>
                <c:pt idx="57">
                  <c:v>3.584254143646409</c:v>
                </c:pt>
                <c:pt idx="58">
                  <c:v>3.5450819672131151</c:v>
                </c:pt>
                <c:pt idx="59">
                  <c:v>3.5067567567567575</c:v>
                </c:pt>
                <c:pt idx="60">
                  <c:v>3.4692513368983962</c:v>
                </c:pt>
                <c:pt idx="61">
                  <c:v>3.4325396825396828</c:v>
                </c:pt>
                <c:pt idx="62">
                  <c:v>3.3965968586387438</c:v>
                </c:pt>
                <c:pt idx="63">
                  <c:v>3.3613989637305703</c:v>
                </c:pt>
                <c:pt idx="64">
                  <c:v>3.3269230769230771</c:v>
                </c:pt>
                <c:pt idx="65">
                  <c:v>3.2931472081218276</c:v>
                </c:pt>
                <c:pt idx="66">
                  <c:v>3.2600502512562817</c:v>
                </c:pt>
                <c:pt idx="67">
                  <c:v>3.2276119402985075</c:v>
                </c:pt>
                <c:pt idx="68">
                  <c:v>3.1958128078817736</c:v>
                </c:pt>
                <c:pt idx="69">
                  <c:v>3.1646341463414642</c:v>
                </c:pt>
                <c:pt idx="70">
                  <c:v>3.1340579710144927</c:v>
                </c:pt>
                <c:pt idx="71">
                  <c:v>3.1040669856459333</c:v>
                </c:pt>
                <c:pt idx="72">
                  <c:v>3.0746445497630339</c:v>
                </c:pt>
                <c:pt idx="73">
                  <c:v>3.045774647887324</c:v>
                </c:pt>
                <c:pt idx="74">
                  <c:v>3.0174418604651168</c:v>
                </c:pt>
                <c:pt idx="75">
                  <c:v>2.9896313364055307</c:v>
                </c:pt>
                <c:pt idx="76">
                  <c:v>2.9623287671232879</c:v>
                </c:pt>
                <c:pt idx="77">
                  <c:v>2.9355203619909505</c:v>
                </c:pt>
                <c:pt idx="78">
                  <c:v>2.909192825112108</c:v>
                </c:pt>
                <c:pt idx="79">
                  <c:v>2.8833333333333337</c:v>
                </c:pt>
                <c:pt idx="80">
                  <c:v>2.8579295154185025</c:v>
                </c:pt>
                <c:pt idx="81">
                  <c:v>2.8329694323144108</c:v>
                </c:pt>
                <c:pt idx="82">
                  <c:v>2.8084415584415585</c:v>
                </c:pt>
                <c:pt idx="83">
                  <c:v>2.7843347639484981</c:v>
                </c:pt>
                <c:pt idx="84">
                  <c:v>2.7606382978723407</c:v>
                </c:pt>
                <c:pt idx="85">
                  <c:v>2.7373417721518987</c:v>
                </c:pt>
                <c:pt idx="86">
                  <c:v>2.7144351464435146</c:v>
                </c:pt>
                <c:pt idx="87">
                  <c:v>2.6919087136929467</c:v>
                </c:pt>
                <c:pt idx="88">
                  <c:v>2.6697530864197532</c:v>
                </c:pt>
                <c:pt idx="89">
                  <c:v>2.6479591836734699</c:v>
                </c:pt>
                <c:pt idx="90">
                  <c:v>2.6265182186234823</c:v>
                </c:pt>
                <c:pt idx="91">
                  <c:v>2.6054216867469879</c:v>
                </c:pt>
                <c:pt idx="92">
                  <c:v>2.5846613545816739</c:v>
                </c:pt>
                <c:pt idx="93">
                  <c:v>2.5642292490118579</c:v>
                </c:pt>
                <c:pt idx="94">
                  <c:v>2.5441176470588234</c:v>
                </c:pt>
                <c:pt idx="95">
                  <c:v>2.5243190661478603</c:v>
                </c:pt>
                <c:pt idx="96">
                  <c:v>2.5048262548262552</c:v>
                </c:pt>
                <c:pt idx="97">
                  <c:v>2.485632183908046</c:v>
                </c:pt>
                <c:pt idx="98">
                  <c:v>2.4667300380228139</c:v>
                </c:pt>
                <c:pt idx="99">
                  <c:v>2.4481132075471699</c:v>
                </c:pt>
                <c:pt idx="100">
                  <c:v>2.4297752808988764</c:v>
                </c:pt>
                <c:pt idx="101">
                  <c:v>2.4117100371747213</c:v>
                </c:pt>
                <c:pt idx="102">
                  <c:v>2.3939114391143916</c:v>
                </c:pt>
                <c:pt idx="103">
                  <c:v>2.3763736263736264</c:v>
                </c:pt>
                <c:pt idx="104">
                  <c:v>2.3590909090909093</c:v>
                </c:pt>
                <c:pt idx="105">
                  <c:v>2.3420577617328524</c:v>
                </c:pt>
                <c:pt idx="106">
                  <c:v>2.3252688172043015</c:v>
                </c:pt>
                <c:pt idx="107">
                  <c:v>2.3087188612099645</c:v>
                </c:pt>
                <c:pt idx="108">
                  <c:v>2.292402826855124</c:v>
                </c:pt>
                <c:pt idx="109">
                  <c:v>2.2763157894736845</c:v>
                </c:pt>
                <c:pt idx="110">
                  <c:v>2.260452961672474</c:v>
                </c:pt>
                <c:pt idx="111">
                  <c:v>2.2448096885813151</c:v>
                </c:pt>
                <c:pt idx="112">
                  <c:v>2.2293814432989691</c:v>
                </c:pt>
                <c:pt idx="113">
                  <c:v>2.2141638225255975</c:v>
                </c:pt>
                <c:pt idx="114">
                  <c:v>2.1991525423728815</c:v>
                </c:pt>
                <c:pt idx="115">
                  <c:v>2.1843434343434347</c:v>
                </c:pt>
                <c:pt idx="116">
                  <c:v>2.169732441471572</c:v>
                </c:pt>
                <c:pt idx="117">
                  <c:v>2.1553156146179404</c:v>
                </c:pt>
                <c:pt idx="118">
                  <c:v>2.1410891089108914</c:v>
                </c:pt>
                <c:pt idx="119">
                  <c:v>2.127049180327869</c:v>
                </c:pt>
              </c:numCache>
            </c:numRef>
          </c:yVal>
          <c:smooth val="1"/>
        </c:ser>
        <c:ser>
          <c:idx val="4"/>
          <c:order val="3"/>
          <c:tx>
            <c:v>1"</c:v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xVal>
            <c:numRef>
              <c:f>gegevens!$G$14:$G$123</c:f>
              <c:numCache>
                <c:formatCode>0.000</c:formatCode>
                <c:ptCount val="110"/>
                <c:pt idx="0">
                  <c:v>2.6934</c:v>
                </c:pt>
                <c:pt idx="1">
                  <c:v>2.8565999999999998</c:v>
                </c:pt>
                <c:pt idx="2">
                  <c:v>3.0246</c:v>
                </c:pt>
                <c:pt idx="3">
                  <c:v>3.1974</c:v>
                </c:pt>
                <c:pt idx="4">
                  <c:v>3.375</c:v>
                </c:pt>
                <c:pt idx="5">
                  <c:v>3.5573999999999999</c:v>
                </c:pt>
                <c:pt idx="6">
                  <c:v>3.7446000000000002</c:v>
                </c:pt>
                <c:pt idx="7">
                  <c:v>3.9365999999999999</c:v>
                </c:pt>
                <c:pt idx="8">
                  <c:v>4.1334</c:v>
                </c:pt>
                <c:pt idx="9">
                  <c:v>4.335</c:v>
                </c:pt>
                <c:pt idx="10">
                  <c:v>4.5414000000000003</c:v>
                </c:pt>
                <c:pt idx="11">
                  <c:v>4.7526000000000002</c:v>
                </c:pt>
                <c:pt idx="12">
                  <c:v>4.9686000000000003</c:v>
                </c:pt>
                <c:pt idx="13">
                  <c:v>5.1894</c:v>
                </c:pt>
                <c:pt idx="14">
                  <c:v>5.415</c:v>
                </c:pt>
                <c:pt idx="15">
                  <c:v>5.6454000000000004</c:v>
                </c:pt>
                <c:pt idx="16">
                  <c:v>5.8806000000000003</c:v>
                </c:pt>
                <c:pt idx="17">
                  <c:v>6.1205999999999996</c:v>
                </c:pt>
                <c:pt idx="18">
                  <c:v>6.3654000000000002</c:v>
                </c:pt>
                <c:pt idx="19">
                  <c:v>6.6150000000000002</c:v>
                </c:pt>
                <c:pt idx="20">
                  <c:v>6.8693999999999997</c:v>
                </c:pt>
                <c:pt idx="21">
                  <c:v>7.1285999999999996</c:v>
                </c:pt>
                <c:pt idx="22">
                  <c:v>7.3925999999999998</c:v>
                </c:pt>
                <c:pt idx="23">
                  <c:v>7.6614000000000004</c:v>
                </c:pt>
                <c:pt idx="24">
                  <c:v>7.9349999999999996</c:v>
                </c:pt>
                <c:pt idx="25" formatCode="0.0">
                  <c:v>8.2134</c:v>
                </c:pt>
                <c:pt idx="26" formatCode="0.0">
                  <c:v>8.4966000000000008</c:v>
                </c:pt>
                <c:pt idx="27" formatCode="0.0">
                  <c:v>8.7845999999999993</c:v>
                </c:pt>
                <c:pt idx="28" formatCode="0.0">
                  <c:v>9.0774000000000008</c:v>
                </c:pt>
                <c:pt idx="29" formatCode="0.0">
                  <c:v>9.375</c:v>
                </c:pt>
                <c:pt idx="30" formatCode="0.0">
                  <c:v>9.6774000000000004</c:v>
                </c:pt>
                <c:pt idx="31" formatCode="0.0">
                  <c:v>9.9846000000000004</c:v>
                </c:pt>
                <c:pt idx="32" formatCode="0.0">
                  <c:v>10.2966</c:v>
                </c:pt>
                <c:pt idx="33" formatCode="0.0">
                  <c:v>10.6134</c:v>
                </c:pt>
                <c:pt idx="34" formatCode="0.0">
                  <c:v>10.935</c:v>
                </c:pt>
                <c:pt idx="35" formatCode="0.0">
                  <c:v>11.2614</c:v>
                </c:pt>
                <c:pt idx="36" formatCode="0.0">
                  <c:v>11.592599999999999</c:v>
                </c:pt>
                <c:pt idx="37" formatCode="0.0">
                  <c:v>11.928599999999999</c:v>
                </c:pt>
                <c:pt idx="38" formatCode="0.0">
                  <c:v>12.269399999999999</c:v>
                </c:pt>
                <c:pt idx="39" formatCode="0.0">
                  <c:v>12.615</c:v>
                </c:pt>
                <c:pt idx="40" formatCode="0.0">
                  <c:v>12.965400000000001</c:v>
                </c:pt>
                <c:pt idx="41" formatCode="0.0">
                  <c:v>13.320600000000001</c:v>
                </c:pt>
                <c:pt idx="42" formatCode="0.0">
                  <c:v>13.6806</c:v>
                </c:pt>
                <c:pt idx="43" formatCode="0.0">
                  <c:v>14.045400000000001</c:v>
                </c:pt>
                <c:pt idx="44" formatCode="0.0">
                  <c:v>14.414999999999999</c:v>
                </c:pt>
                <c:pt idx="45" formatCode="0.0">
                  <c:v>14.789400000000001</c:v>
                </c:pt>
                <c:pt idx="46" formatCode="0.0">
                  <c:v>15.1686</c:v>
                </c:pt>
                <c:pt idx="47" formatCode="0.0">
                  <c:v>15.5526</c:v>
                </c:pt>
                <c:pt idx="48" formatCode="0.0">
                  <c:v>15.9414</c:v>
                </c:pt>
                <c:pt idx="49" formatCode="0.0">
                  <c:v>16.335000000000001</c:v>
                </c:pt>
                <c:pt idx="50" formatCode="0.0">
                  <c:v>16.7334</c:v>
                </c:pt>
                <c:pt idx="51" formatCode="0.0">
                  <c:v>17.136600000000001</c:v>
                </c:pt>
                <c:pt idx="52" formatCode="0.0">
                  <c:v>17.544599999999999</c:v>
                </c:pt>
                <c:pt idx="53" formatCode="0.0">
                  <c:v>17.9574</c:v>
                </c:pt>
                <c:pt idx="54" formatCode="0.0">
                  <c:v>18.375</c:v>
                </c:pt>
                <c:pt idx="55" formatCode="0.0">
                  <c:v>18.7974</c:v>
                </c:pt>
                <c:pt idx="56" formatCode="0.0">
                  <c:v>19.224599999999999</c:v>
                </c:pt>
                <c:pt idx="57" formatCode="0.0">
                  <c:v>19.656600000000001</c:v>
                </c:pt>
                <c:pt idx="58" formatCode="0.0">
                  <c:v>20.093399999999999</c:v>
                </c:pt>
                <c:pt idx="59" formatCode="0.0">
                  <c:v>20.535</c:v>
                </c:pt>
                <c:pt idx="60" formatCode="0.0">
                  <c:v>20.981400000000001</c:v>
                </c:pt>
                <c:pt idx="61" formatCode="0.0">
                  <c:v>21.432600000000001</c:v>
                </c:pt>
                <c:pt idx="62" formatCode="0.0">
                  <c:v>21.8886</c:v>
                </c:pt>
                <c:pt idx="63" formatCode="0.0">
                  <c:v>22.349399999999999</c:v>
                </c:pt>
                <c:pt idx="64" formatCode="0.0">
                  <c:v>22.815000000000001</c:v>
                </c:pt>
                <c:pt idx="65" formatCode="0.0">
                  <c:v>23.285399999999999</c:v>
                </c:pt>
                <c:pt idx="66" formatCode="0.0">
                  <c:v>23.7606</c:v>
                </c:pt>
                <c:pt idx="67" formatCode="0.0">
                  <c:v>24.240600000000001</c:v>
                </c:pt>
                <c:pt idx="68" formatCode="0.0">
                  <c:v>24.7254</c:v>
                </c:pt>
                <c:pt idx="69" formatCode="0.0">
                  <c:v>25.215</c:v>
                </c:pt>
                <c:pt idx="70" formatCode="0.0">
                  <c:v>25.709399999999999</c:v>
                </c:pt>
                <c:pt idx="71" formatCode="0.0">
                  <c:v>26.208600000000001</c:v>
                </c:pt>
                <c:pt idx="72" formatCode="0.0">
                  <c:v>26.712599999999998</c:v>
                </c:pt>
                <c:pt idx="73" formatCode="0.0">
                  <c:v>27.221399999999999</c:v>
                </c:pt>
                <c:pt idx="74" formatCode="0.0">
                  <c:v>27.734999999999999</c:v>
                </c:pt>
                <c:pt idx="75" formatCode="0.0">
                  <c:v>28.253399999999999</c:v>
                </c:pt>
                <c:pt idx="76" formatCode="0.0">
                  <c:v>28.776599999999998</c:v>
                </c:pt>
                <c:pt idx="77" formatCode="0.0">
                  <c:v>29.304600000000001</c:v>
                </c:pt>
                <c:pt idx="78" formatCode="0.0">
                  <c:v>29.837399999999999</c:v>
                </c:pt>
                <c:pt idx="79" formatCode="0.0">
                  <c:v>30.375</c:v>
                </c:pt>
                <c:pt idx="80" formatCode="0.0">
                  <c:v>30.917400000000001</c:v>
                </c:pt>
                <c:pt idx="81" formatCode="0.0">
                  <c:v>31.464600000000001</c:v>
                </c:pt>
                <c:pt idx="82" formatCode="0.0">
                  <c:v>32.016599999999997</c:v>
                </c:pt>
                <c:pt idx="83" formatCode="0.0">
                  <c:v>32.573399999999999</c:v>
                </c:pt>
                <c:pt idx="84" formatCode="0.0">
                  <c:v>33.134999999999998</c:v>
                </c:pt>
                <c:pt idx="85" formatCode="0.0">
                  <c:v>33.7014</c:v>
                </c:pt>
                <c:pt idx="86" formatCode="0.0">
                  <c:v>34.272599999999997</c:v>
                </c:pt>
                <c:pt idx="87" formatCode="0.0">
                  <c:v>34.848599999999998</c:v>
                </c:pt>
                <c:pt idx="88" formatCode="0.0">
                  <c:v>35.429400000000001</c:v>
                </c:pt>
                <c:pt idx="89" formatCode="0.0">
                  <c:v>36.015000000000001</c:v>
                </c:pt>
                <c:pt idx="90" formatCode="0.0">
                  <c:v>36.605400000000003</c:v>
                </c:pt>
                <c:pt idx="91" formatCode="0.0">
                  <c:v>37.200600000000001</c:v>
                </c:pt>
                <c:pt idx="92" formatCode="0.0">
                  <c:v>37.800600000000003</c:v>
                </c:pt>
                <c:pt idx="93" formatCode="0.0">
                  <c:v>38.4054</c:v>
                </c:pt>
                <c:pt idx="94" formatCode="0.0">
                  <c:v>39.015000000000001</c:v>
                </c:pt>
                <c:pt idx="95" formatCode="0.0">
                  <c:v>39.629399999999997</c:v>
                </c:pt>
                <c:pt idx="96" formatCode="0.0">
                  <c:v>40.248600000000003</c:v>
                </c:pt>
                <c:pt idx="97" formatCode="0.0">
                  <c:v>40.872599999999998</c:v>
                </c:pt>
                <c:pt idx="98" formatCode="0.0">
                  <c:v>41.501399999999997</c:v>
                </c:pt>
                <c:pt idx="99" formatCode="0.0">
                  <c:v>42.134999999999998</c:v>
                </c:pt>
                <c:pt idx="100" formatCode="0.0">
                  <c:v>42.773400000000002</c:v>
                </c:pt>
                <c:pt idx="101" formatCode="0.0">
                  <c:v>43.416600000000003</c:v>
                </c:pt>
                <c:pt idx="102" formatCode="0.0">
                  <c:v>44.064599999999999</c:v>
                </c:pt>
                <c:pt idx="103" formatCode="0.0">
                  <c:v>44.717399999999998</c:v>
                </c:pt>
                <c:pt idx="104" formatCode="0.0">
                  <c:v>45.375</c:v>
                </c:pt>
                <c:pt idx="105" formatCode="0.0">
                  <c:v>46.037399999999998</c:v>
                </c:pt>
                <c:pt idx="106" formatCode="0.0">
                  <c:v>46.704599999999999</c:v>
                </c:pt>
                <c:pt idx="107" formatCode="0.0">
                  <c:v>47.376600000000003</c:v>
                </c:pt>
                <c:pt idx="108" formatCode="0.0">
                  <c:v>48.053400000000003</c:v>
                </c:pt>
                <c:pt idx="109" formatCode="0.0">
                  <c:v>48.734999999999999</c:v>
                </c:pt>
              </c:numCache>
            </c:numRef>
          </c:xVal>
          <c:yVal>
            <c:numRef>
              <c:f>gegevens!$O$14:$O$123</c:f>
              <c:numCache>
                <c:formatCode>0.00</c:formatCode>
                <c:ptCount val="110"/>
                <c:pt idx="0">
                  <c:v>6.567164179104477</c:v>
                </c:pt>
                <c:pt idx="1">
                  <c:v>6.3768115942028984</c:v>
                </c:pt>
                <c:pt idx="2">
                  <c:v>6.197183098591549</c:v>
                </c:pt>
                <c:pt idx="3">
                  <c:v>6.0273972602739718</c:v>
                </c:pt>
                <c:pt idx="4">
                  <c:v>5.8666666666666671</c:v>
                </c:pt>
                <c:pt idx="5">
                  <c:v>5.7142857142857144</c:v>
                </c:pt>
                <c:pt idx="6">
                  <c:v>5.5696202531645573</c:v>
                </c:pt>
                <c:pt idx="7">
                  <c:v>5.4320987654320989</c:v>
                </c:pt>
                <c:pt idx="8">
                  <c:v>5.3012048192771086</c:v>
                </c:pt>
                <c:pt idx="9">
                  <c:v>5.1764705882352935</c:v>
                </c:pt>
                <c:pt idx="10">
                  <c:v>5.0574712643678161</c:v>
                </c:pt>
                <c:pt idx="11">
                  <c:v>4.9438202247191008</c:v>
                </c:pt>
                <c:pt idx="12">
                  <c:v>4.8351648351648349</c:v>
                </c:pt>
                <c:pt idx="13">
                  <c:v>4.731182795698925</c:v>
                </c:pt>
                <c:pt idx="14">
                  <c:v>4.6315789473684204</c:v>
                </c:pt>
                <c:pt idx="15">
                  <c:v>4.536082474226804</c:v>
                </c:pt>
                <c:pt idx="16">
                  <c:v>4.4444444444444446</c:v>
                </c:pt>
                <c:pt idx="17">
                  <c:v>4.3564356435643559</c:v>
                </c:pt>
                <c:pt idx="18">
                  <c:v>4.2718446601941746</c:v>
                </c:pt>
                <c:pt idx="19">
                  <c:v>4.1904761904761907</c:v>
                </c:pt>
                <c:pt idx="20">
                  <c:v>4.1121495327102799</c:v>
                </c:pt>
                <c:pt idx="21">
                  <c:v>4.0366972477064218</c:v>
                </c:pt>
                <c:pt idx="22">
                  <c:v>3.9639639639639634</c:v>
                </c:pt>
                <c:pt idx="23">
                  <c:v>3.8938053097345131</c:v>
                </c:pt>
                <c:pt idx="24">
                  <c:v>3.8260869565217388</c:v>
                </c:pt>
                <c:pt idx="25">
                  <c:v>3.7606837606837606</c:v>
                </c:pt>
                <c:pt idx="26">
                  <c:v>3.6974789915966384</c:v>
                </c:pt>
                <c:pt idx="27">
                  <c:v>3.6363636363636362</c:v>
                </c:pt>
                <c:pt idx="28">
                  <c:v>3.5772357723577235</c:v>
                </c:pt>
                <c:pt idx="29">
                  <c:v>3.5199999999999996</c:v>
                </c:pt>
                <c:pt idx="30">
                  <c:v>3.4645669291338579</c:v>
                </c:pt>
                <c:pt idx="31">
                  <c:v>3.4108527131782944</c:v>
                </c:pt>
                <c:pt idx="32">
                  <c:v>3.3587786259541983</c:v>
                </c:pt>
                <c:pt idx="33">
                  <c:v>3.3082706766917291</c:v>
                </c:pt>
                <c:pt idx="34">
                  <c:v>3.2592592592592591</c:v>
                </c:pt>
                <c:pt idx="35">
                  <c:v>3.211678832116788</c:v>
                </c:pt>
                <c:pt idx="36">
                  <c:v>3.1654676258992804</c:v>
                </c:pt>
                <c:pt idx="37">
                  <c:v>3.1205673758865244</c:v>
                </c:pt>
                <c:pt idx="38">
                  <c:v>3.0769230769230771</c:v>
                </c:pt>
                <c:pt idx="39">
                  <c:v>3.0344827586206895</c:v>
                </c:pt>
                <c:pt idx="40">
                  <c:v>2.9931972789115644</c:v>
                </c:pt>
                <c:pt idx="41">
                  <c:v>2.9530201342281877</c:v>
                </c:pt>
                <c:pt idx="42">
                  <c:v>2.9139072847682117</c:v>
                </c:pt>
                <c:pt idx="43">
                  <c:v>2.8758169934640523</c:v>
                </c:pt>
                <c:pt idx="44">
                  <c:v>2.8387096774193545</c:v>
                </c:pt>
                <c:pt idx="45">
                  <c:v>2.8025477707006368</c:v>
                </c:pt>
                <c:pt idx="46">
                  <c:v>2.7672955974842766</c:v>
                </c:pt>
                <c:pt idx="47">
                  <c:v>2.7329192546583849</c:v>
                </c:pt>
                <c:pt idx="48">
                  <c:v>2.6993865030674846</c:v>
                </c:pt>
                <c:pt idx="49">
                  <c:v>2.6666666666666665</c:v>
                </c:pt>
                <c:pt idx="50">
                  <c:v>2.6347305389221556</c:v>
                </c:pt>
                <c:pt idx="51">
                  <c:v>2.6035502958579877</c:v>
                </c:pt>
                <c:pt idx="52">
                  <c:v>2.5730994152046782</c:v>
                </c:pt>
                <c:pt idx="53">
                  <c:v>2.5433526011560694</c:v>
                </c:pt>
                <c:pt idx="54">
                  <c:v>2.5142857142857142</c:v>
                </c:pt>
                <c:pt idx="55">
                  <c:v>2.485875706214689</c:v>
                </c:pt>
                <c:pt idx="56">
                  <c:v>2.4581005586592179</c:v>
                </c:pt>
                <c:pt idx="57">
                  <c:v>2.4309392265193366</c:v>
                </c:pt>
                <c:pt idx="58">
                  <c:v>2.4043715846994536</c:v>
                </c:pt>
                <c:pt idx="59">
                  <c:v>2.3783783783783781</c:v>
                </c:pt>
                <c:pt idx="60">
                  <c:v>2.3529411764705879</c:v>
                </c:pt>
                <c:pt idx="61">
                  <c:v>2.3280423280423279</c:v>
                </c:pt>
                <c:pt idx="62">
                  <c:v>2.3036649214659688</c:v>
                </c:pt>
                <c:pt idx="63">
                  <c:v>2.2797927461139897</c:v>
                </c:pt>
                <c:pt idx="64">
                  <c:v>2.2564102564102564</c:v>
                </c:pt>
                <c:pt idx="65">
                  <c:v>2.233502538071066</c:v>
                </c:pt>
                <c:pt idx="66">
                  <c:v>2.2110552763819094</c:v>
                </c:pt>
                <c:pt idx="67">
                  <c:v>2.189054726368159</c:v>
                </c:pt>
                <c:pt idx="68">
                  <c:v>2.1674876847290641</c:v>
                </c:pt>
                <c:pt idx="69">
                  <c:v>2.1463414634146338</c:v>
                </c:pt>
                <c:pt idx="70">
                  <c:v>2.1256038647342996</c:v>
                </c:pt>
                <c:pt idx="71">
                  <c:v>2.1052631578947367</c:v>
                </c:pt>
                <c:pt idx="72">
                  <c:v>2.0853080568720377</c:v>
                </c:pt>
                <c:pt idx="73">
                  <c:v>2.065727699530516</c:v>
                </c:pt>
                <c:pt idx="74">
                  <c:v>2.0465116279069768</c:v>
                </c:pt>
                <c:pt idx="75">
                  <c:v>2.0276497695852536</c:v>
                </c:pt>
                <c:pt idx="76">
                  <c:v>2.0091324200913241</c:v>
                </c:pt>
                <c:pt idx="77">
                  <c:v>1.9909502262443435</c:v>
                </c:pt>
                <c:pt idx="78">
                  <c:v>1.9730941704035874</c:v>
                </c:pt>
                <c:pt idx="79">
                  <c:v>1.9555555555555555</c:v>
                </c:pt>
                <c:pt idx="80">
                  <c:v>1.9383259911894273</c:v>
                </c:pt>
                <c:pt idx="81">
                  <c:v>1.9213973799126636</c:v>
                </c:pt>
                <c:pt idx="82">
                  <c:v>1.9047619047619047</c:v>
                </c:pt>
                <c:pt idx="83">
                  <c:v>1.8884120171673817</c:v>
                </c:pt>
                <c:pt idx="84">
                  <c:v>1.8723404255319147</c:v>
                </c:pt>
                <c:pt idx="85">
                  <c:v>1.8565400843881854</c:v>
                </c:pt>
                <c:pt idx="86">
                  <c:v>1.8410041841004183</c:v>
                </c:pt>
                <c:pt idx="87">
                  <c:v>1.8257261410788381</c:v>
                </c:pt>
                <c:pt idx="88">
                  <c:v>1.8106995884773662</c:v>
                </c:pt>
                <c:pt idx="89">
                  <c:v>1.7959183673469388</c:v>
                </c:pt>
                <c:pt idx="90">
                  <c:v>1.7813765182186234</c:v>
                </c:pt>
                <c:pt idx="91">
                  <c:v>1.7670682730923695</c:v>
                </c:pt>
                <c:pt idx="92">
                  <c:v>1.7529880478087647</c:v>
                </c:pt>
                <c:pt idx="93">
                  <c:v>1.7391304347826086</c:v>
                </c:pt>
                <c:pt idx="94">
                  <c:v>1.7254901960784315</c:v>
                </c:pt>
                <c:pt idx="95">
                  <c:v>1.7120622568093384</c:v>
                </c:pt>
                <c:pt idx="96">
                  <c:v>1.6988416988416988</c:v>
                </c:pt>
                <c:pt idx="97">
                  <c:v>1.685823754789272</c:v>
                </c:pt>
                <c:pt idx="98">
                  <c:v>1.6730038022813687</c:v>
                </c:pt>
                <c:pt idx="99">
                  <c:v>1.6603773584905659</c:v>
                </c:pt>
                <c:pt idx="100">
                  <c:v>1.6479400749063671</c:v>
                </c:pt>
                <c:pt idx="101">
                  <c:v>1.6356877323420074</c:v>
                </c:pt>
                <c:pt idx="102">
                  <c:v>1.6236162361623616</c:v>
                </c:pt>
                <c:pt idx="103">
                  <c:v>1.6117216117216118</c:v>
                </c:pt>
                <c:pt idx="104">
                  <c:v>1.5999999999999999</c:v>
                </c:pt>
                <c:pt idx="105">
                  <c:v>1.5884476534296028</c:v>
                </c:pt>
                <c:pt idx="106">
                  <c:v>1.5770609318996416</c:v>
                </c:pt>
                <c:pt idx="107">
                  <c:v>1.5658362989323842</c:v>
                </c:pt>
                <c:pt idx="108">
                  <c:v>1.5547703180212014</c:v>
                </c:pt>
                <c:pt idx="109">
                  <c:v>1.5438596491228069</c:v>
                </c:pt>
              </c:numCache>
            </c:numRef>
          </c:yVal>
          <c:smooth val="1"/>
        </c:ser>
        <c:ser>
          <c:idx val="11"/>
          <c:order val="4"/>
          <c:tx>
            <c:strRef>
              <c:f>gegevens!$P$13</c:f>
              <c:strCache>
                <c:ptCount val="1"/>
                <c:pt idx="0">
                  <c:v>1/1.8"</c:v>
                </c:pt>
              </c:strCache>
            </c:strRef>
          </c:tx>
          <c:marker>
            <c:symbol val="none"/>
          </c:marker>
          <c:xVal>
            <c:numRef>
              <c:f>gegevens!$H$14:$H$133</c:f>
              <c:numCache>
                <c:formatCode>0.00</c:formatCode>
                <c:ptCount val="120"/>
                <c:pt idx="0">
                  <c:v>2.394133333333333</c:v>
                </c:pt>
                <c:pt idx="1">
                  <c:v>2.5392000000000001</c:v>
                </c:pt>
                <c:pt idx="2">
                  <c:v>2.688533333333333</c:v>
                </c:pt>
                <c:pt idx="3">
                  <c:v>2.842133333333333</c:v>
                </c:pt>
                <c:pt idx="4">
                  <c:v>3</c:v>
                </c:pt>
                <c:pt idx="5">
                  <c:v>3.1621333333333332</c:v>
                </c:pt>
                <c:pt idx="6">
                  <c:v>3.3285333333333331</c:v>
                </c:pt>
                <c:pt idx="7">
                  <c:v>3.4992000000000001</c:v>
                </c:pt>
                <c:pt idx="8">
                  <c:v>3.6741333333333328</c:v>
                </c:pt>
                <c:pt idx="9">
                  <c:v>3.8533333333333331</c:v>
                </c:pt>
                <c:pt idx="10">
                  <c:v>4.0368000000000004</c:v>
                </c:pt>
                <c:pt idx="11">
                  <c:v>4.2245333333333326</c:v>
                </c:pt>
                <c:pt idx="12">
                  <c:v>4.4165333333333328</c:v>
                </c:pt>
                <c:pt idx="13">
                  <c:v>4.6128</c:v>
                </c:pt>
                <c:pt idx="14">
                  <c:v>4.8133333333333335</c:v>
                </c:pt>
                <c:pt idx="15">
                  <c:v>5.0181333333333331</c:v>
                </c:pt>
                <c:pt idx="16">
                  <c:v>5.2271999999999998</c:v>
                </c:pt>
                <c:pt idx="17">
                  <c:v>5.4405333333333328</c:v>
                </c:pt>
                <c:pt idx="18">
                  <c:v>5.6581333333333328</c:v>
                </c:pt>
                <c:pt idx="19">
                  <c:v>5.88</c:v>
                </c:pt>
                <c:pt idx="20">
                  <c:v>6.1061333333333332</c:v>
                </c:pt>
                <c:pt idx="21">
                  <c:v>6.3365333333333327</c:v>
                </c:pt>
                <c:pt idx="22">
                  <c:v>6.5712000000000002</c:v>
                </c:pt>
                <c:pt idx="23">
                  <c:v>6.8101333333333329</c:v>
                </c:pt>
                <c:pt idx="24">
                  <c:v>7.0533333333333328</c:v>
                </c:pt>
                <c:pt idx="25">
                  <c:v>7.3007999999999997</c:v>
                </c:pt>
                <c:pt idx="26">
                  <c:v>7.5525333333333329</c:v>
                </c:pt>
                <c:pt idx="27">
                  <c:v>7.8085333333333331</c:v>
                </c:pt>
                <c:pt idx="28">
                  <c:v>8.0687999999999995</c:v>
                </c:pt>
                <c:pt idx="29">
                  <c:v>8.3333333333333321</c:v>
                </c:pt>
                <c:pt idx="30">
                  <c:v>8.6021333333333327</c:v>
                </c:pt>
                <c:pt idx="31">
                  <c:v>8.8751999999999995</c:v>
                </c:pt>
                <c:pt idx="32">
                  <c:v>9.1525333333333325</c:v>
                </c:pt>
                <c:pt idx="33">
                  <c:v>9.4341333333333317</c:v>
                </c:pt>
                <c:pt idx="34">
                  <c:v>9.7200000000000006</c:v>
                </c:pt>
                <c:pt idx="35">
                  <c:v>10.010133333333332</c:v>
                </c:pt>
                <c:pt idx="36">
                  <c:v>10.304533333333332</c:v>
                </c:pt>
                <c:pt idx="37">
                  <c:v>10.603199999999999</c:v>
                </c:pt>
                <c:pt idx="38">
                  <c:v>10.906133333333331</c:v>
                </c:pt>
                <c:pt idx="39">
                  <c:v>11.213333333333333</c:v>
                </c:pt>
                <c:pt idx="40">
                  <c:v>11.524800000000001</c:v>
                </c:pt>
                <c:pt idx="41">
                  <c:v>11.840533333333331</c:v>
                </c:pt>
                <c:pt idx="42">
                  <c:v>12.160533333333332</c:v>
                </c:pt>
                <c:pt idx="43">
                  <c:v>12.4848</c:v>
                </c:pt>
                <c:pt idx="44">
                  <c:v>12.813333333333333</c:v>
                </c:pt>
                <c:pt idx="45">
                  <c:v>13.146133333333331</c:v>
                </c:pt>
                <c:pt idx="46">
                  <c:v>13.4832</c:v>
                </c:pt>
                <c:pt idx="47">
                  <c:v>13.824533333333331</c:v>
                </c:pt>
                <c:pt idx="48">
                  <c:v>14.170133333333332</c:v>
                </c:pt>
                <c:pt idx="49">
                  <c:v>14.52</c:v>
                </c:pt>
                <c:pt idx="50">
                  <c:v>14.874133333333331</c:v>
                </c:pt>
                <c:pt idx="51">
                  <c:v>15.232533333333333</c:v>
                </c:pt>
                <c:pt idx="52">
                  <c:v>15.5952</c:v>
                </c:pt>
                <c:pt idx="53">
                  <c:v>15.962133333333332</c:v>
                </c:pt>
                <c:pt idx="54">
                  <c:v>16.333333333333332</c:v>
                </c:pt>
                <c:pt idx="55">
                  <c:v>16.7088</c:v>
                </c:pt>
                <c:pt idx="56">
                  <c:v>17.088533333333331</c:v>
                </c:pt>
                <c:pt idx="57">
                  <c:v>17.472533333333331</c:v>
                </c:pt>
                <c:pt idx="58">
                  <c:v>17.860800000000001</c:v>
                </c:pt>
                <c:pt idx="59">
                  <c:v>18.253333333333334</c:v>
                </c:pt>
                <c:pt idx="60">
                  <c:v>18.650133333333333</c:v>
                </c:pt>
                <c:pt idx="61">
                  <c:v>19.051200000000001</c:v>
                </c:pt>
                <c:pt idx="62">
                  <c:v>19.456533333333333</c:v>
                </c:pt>
                <c:pt idx="63">
                  <c:v>19.866133333333334</c:v>
                </c:pt>
                <c:pt idx="64">
                  <c:v>20.28</c:v>
                </c:pt>
                <c:pt idx="65">
                  <c:v>20.698133333333331</c:v>
                </c:pt>
                <c:pt idx="66">
                  <c:v>21.120533333333331</c:v>
                </c:pt>
                <c:pt idx="67">
                  <c:v>21.5472</c:v>
                </c:pt>
                <c:pt idx="68">
                  <c:v>21.978133333333332</c:v>
                </c:pt>
                <c:pt idx="69">
                  <c:v>22.41333333333333</c:v>
                </c:pt>
                <c:pt idx="70">
                  <c:v>22.852799999999998</c:v>
                </c:pt>
                <c:pt idx="71">
                  <c:v>23.296533333333333</c:v>
                </c:pt>
                <c:pt idx="72">
                  <c:v>23.744533333333333</c:v>
                </c:pt>
                <c:pt idx="73">
                  <c:v>24.1968</c:v>
                </c:pt>
                <c:pt idx="74">
                  <c:v>24.653333333333332</c:v>
                </c:pt>
                <c:pt idx="75">
                  <c:v>25.114133333333331</c:v>
                </c:pt>
                <c:pt idx="76">
                  <c:v>25.5792</c:v>
                </c:pt>
                <c:pt idx="77">
                  <c:v>26.048533333333332</c:v>
                </c:pt>
                <c:pt idx="78">
                  <c:v>26.522133333333333</c:v>
                </c:pt>
                <c:pt idx="79">
                  <c:v>27</c:v>
                </c:pt>
                <c:pt idx="80">
                  <c:v>27.482133333333334</c:v>
                </c:pt>
                <c:pt idx="81">
                  <c:v>27.968533333333333</c:v>
                </c:pt>
                <c:pt idx="82">
                  <c:v>28.459199999999999</c:v>
                </c:pt>
                <c:pt idx="83">
                  <c:v>28.954133333333331</c:v>
                </c:pt>
                <c:pt idx="84">
                  <c:v>29.453333333333333</c:v>
                </c:pt>
                <c:pt idx="85">
                  <c:v>29.956800000000001</c:v>
                </c:pt>
                <c:pt idx="86">
                  <c:v>30.464533333333332</c:v>
                </c:pt>
                <c:pt idx="87">
                  <c:v>30.976533333333332</c:v>
                </c:pt>
                <c:pt idx="88">
                  <c:v>31.492799999999999</c:v>
                </c:pt>
                <c:pt idx="89">
                  <c:v>32.013333333333335</c:v>
                </c:pt>
                <c:pt idx="90">
                  <c:v>32.538133333333334</c:v>
                </c:pt>
                <c:pt idx="91">
                  <c:v>33.0672</c:v>
                </c:pt>
                <c:pt idx="92">
                  <c:v>33.600533333333331</c:v>
                </c:pt>
                <c:pt idx="93">
                  <c:v>34.138133333333329</c:v>
                </c:pt>
                <c:pt idx="94">
                  <c:v>34.68</c:v>
                </c:pt>
                <c:pt idx="95">
                  <c:v>35.22613333333333</c:v>
                </c:pt>
                <c:pt idx="96">
                  <c:v>35.776533333333326</c:v>
                </c:pt>
                <c:pt idx="97">
                  <c:v>36.331200000000003</c:v>
                </c:pt>
                <c:pt idx="98">
                  <c:v>36.890133333333331</c:v>
                </c:pt>
                <c:pt idx="99">
                  <c:v>37.453333333333326</c:v>
                </c:pt>
                <c:pt idx="100">
                  <c:v>38.020800000000001</c:v>
                </c:pt>
                <c:pt idx="101">
                  <c:v>38.592533333333328</c:v>
                </c:pt>
                <c:pt idx="102">
                  <c:v>39.168533333333329</c:v>
                </c:pt>
                <c:pt idx="103">
                  <c:v>39.748800000000003</c:v>
                </c:pt>
                <c:pt idx="104">
                  <c:v>40.333333333333329</c:v>
                </c:pt>
                <c:pt idx="105">
                  <c:v>40.922133333333328</c:v>
                </c:pt>
                <c:pt idx="106">
                  <c:v>41.5152</c:v>
                </c:pt>
                <c:pt idx="107">
                  <c:v>42.112533333333332</c:v>
                </c:pt>
                <c:pt idx="108">
                  <c:v>42.714133333333329</c:v>
                </c:pt>
                <c:pt idx="109">
                  <c:v>43.32</c:v>
                </c:pt>
                <c:pt idx="110">
                  <c:v>43.93013333333333</c:v>
                </c:pt>
                <c:pt idx="111">
                  <c:v>44.544533333333327</c:v>
                </c:pt>
                <c:pt idx="112">
                  <c:v>45.163200000000003</c:v>
                </c:pt>
                <c:pt idx="113">
                  <c:v>45.786133333333325</c:v>
                </c:pt>
                <c:pt idx="114">
                  <c:v>46.413333333333327</c:v>
                </c:pt>
                <c:pt idx="115">
                  <c:v>47.044800000000002</c:v>
                </c:pt>
                <c:pt idx="116">
                  <c:v>47.680533333333329</c:v>
                </c:pt>
                <c:pt idx="117">
                  <c:v>48.32053333333333</c:v>
                </c:pt>
                <c:pt idx="118">
                  <c:v>48.964799999999997</c:v>
                </c:pt>
                <c:pt idx="119">
                  <c:v>49.61333333333333</c:v>
                </c:pt>
              </c:numCache>
            </c:numRef>
          </c:xVal>
          <c:yVal>
            <c:numRef>
              <c:f>gegevens!$P$14:$P$133</c:f>
              <c:numCache>
                <c:formatCode>0.00</c:formatCode>
                <c:ptCount val="120"/>
                <c:pt idx="0">
                  <c:v>4.0186567164179108</c:v>
                </c:pt>
                <c:pt idx="1">
                  <c:v>3.902173913043478</c:v>
                </c:pt>
                <c:pt idx="2">
                  <c:v>3.7922535211267605</c:v>
                </c:pt>
                <c:pt idx="3">
                  <c:v>3.6883561643835616</c:v>
                </c:pt>
                <c:pt idx="4">
                  <c:v>3.59</c:v>
                </c:pt>
                <c:pt idx="5">
                  <c:v>3.4967532467532472</c:v>
                </c:pt>
                <c:pt idx="6">
                  <c:v>3.4082278481012662</c:v>
                </c:pt>
                <c:pt idx="7">
                  <c:v>3.324074074074074</c:v>
                </c:pt>
                <c:pt idx="8">
                  <c:v>3.2439759036144582</c:v>
                </c:pt>
                <c:pt idx="9">
                  <c:v>3.1676470588235293</c:v>
                </c:pt>
                <c:pt idx="10">
                  <c:v>3.0948275862068964</c:v>
                </c:pt>
                <c:pt idx="11">
                  <c:v>3.0252808988764048</c:v>
                </c:pt>
                <c:pt idx="12">
                  <c:v>2.9587912087912089</c:v>
                </c:pt>
                <c:pt idx="13">
                  <c:v>2.8951612903225805</c:v>
                </c:pt>
                <c:pt idx="14">
                  <c:v>2.8342105263157897</c:v>
                </c:pt>
                <c:pt idx="15">
                  <c:v>2.7757731958762886</c:v>
                </c:pt>
                <c:pt idx="16">
                  <c:v>2.7196969696969697</c:v>
                </c:pt>
                <c:pt idx="17">
                  <c:v>2.6658415841584162</c:v>
                </c:pt>
                <c:pt idx="18">
                  <c:v>2.6140776699029127</c:v>
                </c:pt>
                <c:pt idx="19">
                  <c:v>2.5642857142857141</c:v>
                </c:pt>
                <c:pt idx="20">
                  <c:v>2.5163551401869158</c:v>
                </c:pt>
                <c:pt idx="21">
                  <c:v>2.4701834862385321</c:v>
                </c:pt>
                <c:pt idx="22">
                  <c:v>2.4256756756756754</c:v>
                </c:pt>
                <c:pt idx="23">
                  <c:v>2.3827433628318584</c:v>
                </c:pt>
                <c:pt idx="24">
                  <c:v>2.3413043478260871</c:v>
                </c:pt>
                <c:pt idx="25">
                  <c:v>2.3012820512820511</c:v>
                </c:pt>
                <c:pt idx="26">
                  <c:v>2.2626050420168067</c:v>
                </c:pt>
                <c:pt idx="27">
                  <c:v>2.2252066115702478</c:v>
                </c:pt>
                <c:pt idx="28">
                  <c:v>2.1890243902439024</c:v>
                </c:pt>
                <c:pt idx="29">
                  <c:v>2.1539999999999999</c:v>
                </c:pt>
                <c:pt idx="30">
                  <c:v>2.1200787401574805</c:v>
                </c:pt>
                <c:pt idx="31">
                  <c:v>2.0872093023255811</c:v>
                </c:pt>
                <c:pt idx="32">
                  <c:v>2.0553435114503817</c:v>
                </c:pt>
                <c:pt idx="33">
                  <c:v>2.024436090225564</c:v>
                </c:pt>
                <c:pt idx="34">
                  <c:v>1.9944444444444445</c:v>
                </c:pt>
                <c:pt idx="35">
                  <c:v>1.9653284671532849</c:v>
                </c:pt>
                <c:pt idx="36">
                  <c:v>1.9370503597122302</c:v>
                </c:pt>
                <c:pt idx="37">
                  <c:v>1.9095744680851063</c:v>
                </c:pt>
                <c:pt idx="38">
                  <c:v>1.8828671328671329</c:v>
                </c:pt>
                <c:pt idx="39">
                  <c:v>1.856896551724138</c:v>
                </c:pt>
                <c:pt idx="40">
                  <c:v>1.8316326530612244</c:v>
                </c:pt>
                <c:pt idx="41">
                  <c:v>1.807046979865772</c:v>
                </c:pt>
                <c:pt idx="42">
                  <c:v>1.7831125827814569</c:v>
                </c:pt>
                <c:pt idx="43">
                  <c:v>1.7598039215686272</c:v>
                </c:pt>
                <c:pt idx="44">
                  <c:v>1.7370967741935486</c:v>
                </c:pt>
                <c:pt idx="45">
                  <c:v>1.7149681528662424</c:v>
                </c:pt>
                <c:pt idx="46">
                  <c:v>1.6933962264150944</c:v>
                </c:pt>
                <c:pt idx="47">
                  <c:v>1.6723602484472049</c:v>
                </c:pt>
                <c:pt idx="48">
                  <c:v>1.6518404907975461</c:v>
                </c:pt>
                <c:pt idx="49">
                  <c:v>1.6318181818181818</c:v>
                </c:pt>
                <c:pt idx="50">
                  <c:v>1.6122754491017963</c:v>
                </c:pt>
                <c:pt idx="51">
                  <c:v>1.5931952662721895</c:v>
                </c:pt>
                <c:pt idx="52">
                  <c:v>1.5745614035087718</c:v>
                </c:pt>
                <c:pt idx="53">
                  <c:v>1.5563583815028901</c:v>
                </c:pt>
                <c:pt idx="54">
                  <c:v>1.5385714285714287</c:v>
                </c:pt>
                <c:pt idx="55">
                  <c:v>1.521186440677966</c:v>
                </c:pt>
                <c:pt idx="56">
                  <c:v>1.5041899441340782</c:v>
                </c:pt>
                <c:pt idx="57">
                  <c:v>1.4875690607734808</c:v>
                </c:pt>
                <c:pt idx="58">
                  <c:v>1.471311475409836</c:v>
                </c:pt>
                <c:pt idx="59">
                  <c:v>1.4554054054054055</c:v>
                </c:pt>
                <c:pt idx="60">
                  <c:v>1.4398395721925135</c:v>
                </c:pt>
                <c:pt idx="61">
                  <c:v>1.4246031746031746</c:v>
                </c:pt>
                <c:pt idx="62">
                  <c:v>1.4096858638743455</c:v>
                </c:pt>
                <c:pt idx="63">
                  <c:v>1.3950777202072542</c:v>
                </c:pt>
                <c:pt idx="64">
                  <c:v>1.3807692307692307</c:v>
                </c:pt>
                <c:pt idx="65">
                  <c:v>1.366751269035533</c:v>
                </c:pt>
                <c:pt idx="66">
                  <c:v>1.3530150753768846</c:v>
                </c:pt>
                <c:pt idx="67">
                  <c:v>1.3395522388059702</c:v>
                </c:pt>
                <c:pt idx="68">
                  <c:v>1.3263546798029557</c:v>
                </c:pt>
                <c:pt idx="69">
                  <c:v>1.3134146341463415</c:v>
                </c:pt>
                <c:pt idx="70">
                  <c:v>1.3007246376811594</c:v>
                </c:pt>
                <c:pt idx="71">
                  <c:v>1.2882775119617227</c:v>
                </c:pt>
                <c:pt idx="72">
                  <c:v>1.2760663507109007</c:v>
                </c:pt>
                <c:pt idx="73">
                  <c:v>1.2640845070422535</c:v>
                </c:pt>
                <c:pt idx="74">
                  <c:v>1.2523255813953489</c:v>
                </c:pt>
                <c:pt idx="75">
                  <c:v>1.2407834101382489</c:v>
                </c:pt>
                <c:pt idx="76">
                  <c:v>1.2294520547945205</c:v>
                </c:pt>
                <c:pt idx="77">
                  <c:v>1.2183257918552037</c:v>
                </c:pt>
                <c:pt idx="78">
                  <c:v>1.2073991031390134</c:v>
                </c:pt>
                <c:pt idx="79">
                  <c:v>1.1966666666666665</c:v>
                </c:pt>
                <c:pt idx="80">
                  <c:v>1.1861233480176212</c:v>
                </c:pt>
                <c:pt idx="81">
                  <c:v>1.1757641921397382</c:v>
                </c:pt>
                <c:pt idx="82">
                  <c:v>1.1655844155844155</c:v>
                </c:pt>
                <c:pt idx="83">
                  <c:v>1.155579399141631</c:v>
                </c:pt>
                <c:pt idx="84">
                  <c:v>1.1457446808510638</c:v>
                </c:pt>
                <c:pt idx="85">
                  <c:v>1.1360759493670884</c:v>
                </c:pt>
                <c:pt idx="86">
                  <c:v>1.126569037656904</c:v>
                </c:pt>
                <c:pt idx="87">
                  <c:v>1.1172199170124482</c:v>
                </c:pt>
                <c:pt idx="88">
                  <c:v>1.1080246913580247</c:v>
                </c:pt>
                <c:pt idx="89">
                  <c:v>1.0989795918367347</c:v>
                </c:pt>
                <c:pt idx="90">
                  <c:v>1.0900809716599191</c:v>
                </c:pt>
                <c:pt idx="91">
                  <c:v>1.0813253012048192</c:v>
                </c:pt>
                <c:pt idx="92">
                  <c:v>1.0727091633466137</c:v>
                </c:pt>
                <c:pt idx="93">
                  <c:v>1.0642292490118577</c:v>
                </c:pt>
                <c:pt idx="94">
                  <c:v>1.0558823529411765</c:v>
                </c:pt>
                <c:pt idx="95">
                  <c:v>1.0476653696498055</c:v>
                </c:pt>
                <c:pt idx="96">
                  <c:v>1.0395752895752897</c:v>
                </c:pt>
                <c:pt idx="97">
                  <c:v>1.031609195402299</c:v>
                </c:pt>
                <c:pt idx="98">
                  <c:v>1.0237642585551332</c:v>
                </c:pt>
                <c:pt idx="99">
                  <c:v>1.0160377358490567</c:v>
                </c:pt>
                <c:pt idx="100">
                  <c:v>1.0084269662921348</c:v>
                </c:pt>
                <c:pt idx="101">
                  <c:v>1.0009293680297398</c:v>
                </c:pt>
                <c:pt idx="102">
                  <c:v>0.99354243542435439</c:v>
                </c:pt>
                <c:pt idx="103">
                  <c:v>0.9862637362637362</c:v>
                </c:pt>
                <c:pt idx="104">
                  <c:v>0.97909090909090901</c:v>
                </c:pt>
                <c:pt idx="105">
                  <c:v>0.97202166064981954</c:v>
                </c:pt>
                <c:pt idx="106">
                  <c:v>0.96505376344086025</c:v>
                </c:pt>
                <c:pt idx="107">
                  <c:v>0.95818505338078297</c:v>
                </c:pt>
                <c:pt idx="108">
                  <c:v>0.95141342756183755</c:v>
                </c:pt>
                <c:pt idx="109">
                  <c:v>0.9447368421052631</c:v>
                </c:pt>
                <c:pt idx="110">
                  <c:v>0.93815331010452951</c:v>
                </c:pt>
                <c:pt idx="111">
                  <c:v>0.93166089965397936</c:v>
                </c:pt>
                <c:pt idx="112">
                  <c:v>0.92525773195876293</c:v>
                </c:pt>
                <c:pt idx="113">
                  <c:v>0.91894197952218437</c:v>
                </c:pt>
                <c:pt idx="114">
                  <c:v>0.91271186440677976</c:v>
                </c:pt>
                <c:pt idx="115">
                  <c:v>0.90656565656565657</c:v>
                </c:pt>
                <c:pt idx="116">
                  <c:v>0.90050167224080269</c:v>
                </c:pt>
                <c:pt idx="117">
                  <c:v>0.89451827242524917</c:v>
                </c:pt>
                <c:pt idx="118">
                  <c:v>0.88861386138613851</c:v>
                </c:pt>
                <c:pt idx="119">
                  <c:v>0.88278688524590165</c:v>
                </c:pt>
              </c:numCache>
            </c:numRef>
          </c:yVal>
          <c:smooth val="1"/>
        </c:ser>
        <c:ser>
          <c:idx val="3"/>
          <c:order val="5"/>
          <c:tx>
            <c:v>1/3" (smartphone)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gegevens!$H$14:$H$133</c:f>
              <c:numCache>
                <c:formatCode>0.00</c:formatCode>
                <c:ptCount val="120"/>
                <c:pt idx="0">
                  <c:v>2.394133333333333</c:v>
                </c:pt>
                <c:pt idx="1">
                  <c:v>2.5392000000000001</c:v>
                </c:pt>
                <c:pt idx="2">
                  <c:v>2.688533333333333</c:v>
                </c:pt>
                <c:pt idx="3">
                  <c:v>2.842133333333333</c:v>
                </c:pt>
                <c:pt idx="4">
                  <c:v>3</c:v>
                </c:pt>
                <c:pt idx="5">
                  <c:v>3.1621333333333332</c:v>
                </c:pt>
                <c:pt idx="6">
                  <c:v>3.3285333333333331</c:v>
                </c:pt>
                <c:pt idx="7">
                  <c:v>3.4992000000000001</c:v>
                </c:pt>
                <c:pt idx="8">
                  <c:v>3.6741333333333328</c:v>
                </c:pt>
                <c:pt idx="9">
                  <c:v>3.8533333333333331</c:v>
                </c:pt>
                <c:pt idx="10">
                  <c:v>4.0368000000000004</c:v>
                </c:pt>
                <c:pt idx="11">
                  <c:v>4.2245333333333326</c:v>
                </c:pt>
                <c:pt idx="12">
                  <c:v>4.4165333333333328</c:v>
                </c:pt>
                <c:pt idx="13">
                  <c:v>4.6128</c:v>
                </c:pt>
                <c:pt idx="14">
                  <c:v>4.8133333333333335</c:v>
                </c:pt>
                <c:pt idx="15">
                  <c:v>5.0181333333333331</c:v>
                </c:pt>
                <c:pt idx="16">
                  <c:v>5.2271999999999998</c:v>
                </c:pt>
                <c:pt idx="17">
                  <c:v>5.4405333333333328</c:v>
                </c:pt>
                <c:pt idx="18">
                  <c:v>5.6581333333333328</c:v>
                </c:pt>
                <c:pt idx="19">
                  <c:v>5.88</c:v>
                </c:pt>
                <c:pt idx="20">
                  <c:v>6.1061333333333332</c:v>
                </c:pt>
                <c:pt idx="21">
                  <c:v>6.3365333333333327</c:v>
                </c:pt>
                <c:pt idx="22">
                  <c:v>6.5712000000000002</c:v>
                </c:pt>
                <c:pt idx="23">
                  <c:v>6.8101333333333329</c:v>
                </c:pt>
                <c:pt idx="24">
                  <c:v>7.0533333333333328</c:v>
                </c:pt>
                <c:pt idx="25">
                  <c:v>7.3007999999999997</c:v>
                </c:pt>
                <c:pt idx="26">
                  <c:v>7.5525333333333329</c:v>
                </c:pt>
                <c:pt idx="27">
                  <c:v>7.8085333333333331</c:v>
                </c:pt>
                <c:pt idx="28">
                  <c:v>8.0687999999999995</c:v>
                </c:pt>
                <c:pt idx="29">
                  <c:v>8.3333333333333321</c:v>
                </c:pt>
                <c:pt idx="30">
                  <c:v>8.6021333333333327</c:v>
                </c:pt>
                <c:pt idx="31">
                  <c:v>8.8751999999999995</c:v>
                </c:pt>
                <c:pt idx="32">
                  <c:v>9.1525333333333325</c:v>
                </c:pt>
                <c:pt idx="33">
                  <c:v>9.4341333333333317</c:v>
                </c:pt>
                <c:pt idx="34">
                  <c:v>9.7200000000000006</c:v>
                </c:pt>
                <c:pt idx="35">
                  <c:v>10.010133333333332</c:v>
                </c:pt>
                <c:pt idx="36">
                  <c:v>10.304533333333332</c:v>
                </c:pt>
                <c:pt idx="37">
                  <c:v>10.603199999999999</c:v>
                </c:pt>
                <c:pt idx="38">
                  <c:v>10.906133333333331</c:v>
                </c:pt>
                <c:pt idx="39">
                  <c:v>11.213333333333333</c:v>
                </c:pt>
                <c:pt idx="40">
                  <c:v>11.524800000000001</c:v>
                </c:pt>
                <c:pt idx="41">
                  <c:v>11.840533333333331</c:v>
                </c:pt>
                <c:pt idx="42">
                  <c:v>12.160533333333332</c:v>
                </c:pt>
                <c:pt idx="43">
                  <c:v>12.4848</c:v>
                </c:pt>
                <c:pt idx="44">
                  <c:v>12.813333333333333</c:v>
                </c:pt>
                <c:pt idx="45">
                  <c:v>13.146133333333331</c:v>
                </c:pt>
                <c:pt idx="46">
                  <c:v>13.4832</c:v>
                </c:pt>
                <c:pt idx="47">
                  <c:v>13.824533333333331</c:v>
                </c:pt>
                <c:pt idx="48">
                  <c:v>14.170133333333332</c:v>
                </c:pt>
                <c:pt idx="49">
                  <c:v>14.52</c:v>
                </c:pt>
                <c:pt idx="50">
                  <c:v>14.874133333333331</c:v>
                </c:pt>
                <c:pt idx="51">
                  <c:v>15.232533333333333</c:v>
                </c:pt>
                <c:pt idx="52">
                  <c:v>15.5952</c:v>
                </c:pt>
                <c:pt idx="53">
                  <c:v>15.962133333333332</c:v>
                </c:pt>
                <c:pt idx="54">
                  <c:v>16.333333333333332</c:v>
                </c:pt>
                <c:pt idx="55">
                  <c:v>16.7088</c:v>
                </c:pt>
                <c:pt idx="56">
                  <c:v>17.088533333333331</c:v>
                </c:pt>
                <c:pt idx="57">
                  <c:v>17.472533333333331</c:v>
                </c:pt>
                <c:pt idx="58">
                  <c:v>17.860800000000001</c:v>
                </c:pt>
                <c:pt idx="59">
                  <c:v>18.253333333333334</c:v>
                </c:pt>
                <c:pt idx="60">
                  <c:v>18.650133333333333</c:v>
                </c:pt>
                <c:pt idx="61">
                  <c:v>19.051200000000001</c:v>
                </c:pt>
                <c:pt idx="62">
                  <c:v>19.456533333333333</c:v>
                </c:pt>
                <c:pt idx="63">
                  <c:v>19.866133333333334</c:v>
                </c:pt>
                <c:pt idx="64">
                  <c:v>20.28</c:v>
                </c:pt>
                <c:pt idx="65">
                  <c:v>20.698133333333331</c:v>
                </c:pt>
                <c:pt idx="66">
                  <c:v>21.120533333333331</c:v>
                </c:pt>
                <c:pt idx="67">
                  <c:v>21.5472</c:v>
                </c:pt>
                <c:pt idx="68">
                  <c:v>21.978133333333332</c:v>
                </c:pt>
                <c:pt idx="69">
                  <c:v>22.41333333333333</c:v>
                </c:pt>
                <c:pt idx="70">
                  <c:v>22.852799999999998</c:v>
                </c:pt>
                <c:pt idx="71">
                  <c:v>23.296533333333333</c:v>
                </c:pt>
                <c:pt idx="72">
                  <c:v>23.744533333333333</c:v>
                </c:pt>
                <c:pt idx="73">
                  <c:v>24.1968</c:v>
                </c:pt>
                <c:pt idx="74">
                  <c:v>24.653333333333332</c:v>
                </c:pt>
                <c:pt idx="75">
                  <c:v>25.114133333333331</c:v>
                </c:pt>
                <c:pt idx="76">
                  <c:v>25.5792</c:v>
                </c:pt>
                <c:pt idx="77">
                  <c:v>26.048533333333332</c:v>
                </c:pt>
                <c:pt idx="78">
                  <c:v>26.522133333333333</c:v>
                </c:pt>
                <c:pt idx="79">
                  <c:v>27</c:v>
                </c:pt>
                <c:pt idx="80">
                  <c:v>27.482133333333334</c:v>
                </c:pt>
                <c:pt idx="81">
                  <c:v>27.968533333333333</c:v>
                </c:pt>
                <c:pt idx="82">
                  <c:v>28.459199999999999</c:v>
                </c:pt>
                <c:pt idx="83">
                  <c:v>28.954133333333331</c:v>
                </c:pt>
                <c:pt idx="84">
                  <c:v>29.453333333333333</c:v>
                </c:pt>
                <c:pt idx="85">
                  <c:v>29.956800000000001</c:v>
                </c:pt>
                <c:pt idx="86">
                  <c:v>30.464533333333332</c:v>
                </c:pt>
                <c:pt idx="87">
                  <c:v>30.976533333333332</c:v>
                </c:pt>
                <c:pt idx="88">
                  <c:v>31.492799999999999</c:v>
                </c:pt>
                <c:pt idx="89">
                  <c:v>32.013333333333335</c:v>
                </c:pt>
                <c:pt idx="90">
                  <c:v>32.538133333333334</c:v>
                </c:pt>
                <c:pt idx="91">
                  <c:v>33.0672</c:v>
                </c:pt>
                <c:pt idx="92">
                  <c:v>33.600533333333331</c:v>
                </c:pt>
                <c:pt idx="93">
                  <c:v>34.138133333333329</c:v>
                </c:pt>
                <c:pt idx="94">
                  <c:v>34.68</c:v>
                </c:pt>
                <c:pt idx="95">
                  <c:v>35.22613333333333</c:v>
                </c:pt>
                <c:pt idx="96">
                  <c:v>35.776533333333326</c:v>
                </c:pt>
                <c:pt idx="97">
                  <c:v>36.331200000000003</c:v>
                </c:pt>
                <c:pt idx="98">
                  <c:v>36.890133333333331</c:v>
                </c:pt>
                <c:pt idx="99">
                  <c:v>37.453333333333326</c:v>
                </c:pt>
                <c:pt idx="100">
                  <c:v>38.020800000000001</c:v>
                </c:pt>
                <c:pt idx="101">
                  <c:v>38.592533333333328</c:v>
                </c:pt>
                <c:pt idx="102">
                  <c:v>39.168533333333329</c:v>
                </c:pt>
                <c:pt idx="103">
                  <c:v>39.748800000000003</c:v>
                </c:pt>
                <c:pt idx="104">
                  <c:v>40.333333333333329</c:v>
                </c:pt>
                <c:pt idx="105">
                  <c:v>40.922133333333328</c:v>
                </c:pt>
                <c:pt idx="106">
                  <c:v>41.5152</c:v>
                </c:pt>
                <c:pt idx="107">
                  <c:v>42.112533333333332</c:v>
                </c:pt>
                <c:pt idx="108">
                  <c:v>42.714133333333329</c:v>
                </c:pt>
                <c:pt idx="109">
                  <c:v>43.32</c:v>
                </c:pt>
                <c:pt idx="110">
                  <c:v>43.93013333333333</c:v>
                </c:pt>
                <c:pt idx="111">
                  <c:v>44.544533333333327</c:v>
                </c:pt>
                <c:pt idx="112">
                  <c:v>45.163200000000003</c:v>
                </c:pt>
                <c:pt idx="113">
                  <c:v>45.786133333333325</c:v>
                </c:pt>
                <c:pt idx="114">
                  <c:v>46.413333333333327</c:v>
                </c:pt>
                <c:pt idx="115">
                  <c:v>47.044800000000002</c:v>
                </c:pt>
                <c:pt idx="116">
                  <c:v>47.680533333333329</c:v>
                </c:pt>
                <c:pt idx="117">
                  <c:v>48.32053333333333</c:v>
                </c:pt>
                <c:pt idx="118">
                  <c:v>48.964799999999997</c:v>
                </c:pt>
                <c:pt idx="119">
                  <c:v>49.61333333333333</c:v>
                </c:pt>
              </c:numCache>
            </c:numRef>
          </c:xVal>
          <c:yVal>
            <c:numRef>
              <c:f>gegevens!$R$14:$R$133</c:f>
              <c:numCache>
                <c:formatCode>0.00</c:formatCode>
                <c:ptCount val="120"/>
                <c:pt idx="0">
                  <c:v>2.6865671641791047</c:v>
                </c:pt>
                <c:pt idx="1">
                  <c:v>2.6086956521739126</c:v>
                </c:pt>
                <c:pt idx="2">
                  <c:v>2.5352112676056335</c:v>
                </c:pt>
                <c:pt idx="3">
                  <c:v>2.4657534246575343</c:v>
                </c:pt>
                <c:pt idx="4">
                  <c:v>2.4</c:v>
                </c:pt>
                <c:pt idx="5">
                  <c:v>2.337662337662338</c:v>
                </c:pt>
                <c:pt idx="6">
                  <c:v>2.278481012658228</c:v>
                </c:pt>
                <c:pt idx="7">
                  <c:v>2.2222222222222223</c:v>
                </c:pt>
                <c:pt idx="8">
                  <c:v>2.1686746987951806</c:v>
                </c:pt>
                <c:pt idx="9">
                  <c:v>2.1176470588235299</c:v>
                </c:pt>
                <c:pt idx="10">
                  <c:v>2.0689655172413794</c:v>
                </c:pt>
                <c:pt idx="11">
                  <c:v>2.0224719101123596</c:v>
                </c:pt>
                <c:pt idx="12">
                  <c:v>1.9780219780219781</c:v>
                </c:pt>
                <c:pt idx="13">
                  <c:v>1.935483870967742</c:v>
                </c:pt>
                <c:pt idx="14">
                  <c:v>1.8947368421052633</c:v>
                </c:pt>
                <c:pt idx="15">
                  <c:v>1.8556701030927834</c:v>
                </c:pt>
                <c:pt idx="16">
                  <c:v>1.8181818181818181</c:v>
                </c:pt>
                <c:pt idx="17">
                  <c:v>1.7821782178217822</c:v>
                </c:pt>
                <c:pt idx="18">
                  <c:v>1.7475728155339807</c:v>
                </c:pt>
                <c:pt idx="19">
                  <c:v>1.7142857142857142</c:v>
                </c:pt>
                <c:pt idx="20">
                  <c:v>1.6822429906542058</c:v>
                </c:pt>
                <c:pt idx="21">
                  <c:v>1.6513761467889909</c:v>
                </c:pt>
                <c:pt idx="22">
                  <c:v>1.6216216216216215</c:v>
                </c:pt>
                <c:pt idx="23">
                  <c:v>1.5929203539823009</c:v>
                </c:pt>
                <c:pt idx="24">
                  <c:v>1.5652173913043479</c:v>
                </c:pt>
                <c:pt idx="25">
                  <c:v>1.5384615384615385</c:v>
                </c:pt>
                <c:pt idx="26">
                  <c:v>1.5126050420168069</c:v>
                </c:pt>
                <c:pt idx="27">
                  <c:v>1.4876033057851239</c:v>
                </c:pt>
                <c:pt idx="28">
                  <c:v>1.4634146341463414</c:v>
                </c:pt>
                <c:pt idx="29">
                  <c:v>1.4400000000000002</c:v>
                </c:pt>
                <c:pt idx="30">
                  <c:v>1.4173228346456694</c:v>
                </c:pt>
                <c:pt idx="31">
                  <c:v>1.3953488372093024</c:v>
                </c:pt>
                <c:pt idx="32">
                  <c:v>1.3740458015267176</c:v>
                </c:pt>
                <c:pt idx="33">
                  <c:v>1.3533834586466165</c:v>
                </c:pt>
                <c:pt idx="34">
                  <c:v>1.3333333333333333</c:v>
                </c:pt>
                <c:pt idx="35">
                  <c:v>1.3138686131386863</c:v>
                </c:pt>
                <c:pt idx="36">
                  <c:v>1.2949640287769784</c:v>
                </c:pt>
                <c:pt idx="37">
                  <c:v>1.2765957446808509</c:v>
                </c:pt>
                <c:pt idx="38">
                  <c:v>1.2587412587412588</c:v>
                </c:pt>
                <c:pt idx="39">
                  <c:v>1.2413793103448276</c:v>
                </c:pt>
                <c:pt idx="40">
                  <c:v>1.2244897959183674</c:v>
                </c:pt>
                <c:pt idx="41">
                  <c:v>1.2080536912751678</c:v>
                </c:pt>
                <c:pt idx="42">
                  <c:v>1.1920529801324504</c:v>
                </c:pt>
                <c:pt idx="43">
                  <c:v>1.1764705882352939</c:v>
                </c:pt>
                <c:pt idx="44">
                  <c:v>1.1612903225806452</c:v>
                </c:pt>
                <c:pt idx="45">
                  <c:v>1.1464968152866244</c:v>
                </c:pt>
                <c:pt idx="46">
                  <c:v>1.1320754716981132</c:v>
                </c:pt>
                <c:pt idx="47">
                  <c:v>1.1180124223602483</c:v>
                </c:pt>
                <c:pt idx="48">
                  <c:v>1.1042944785276074</c:v>
                </c:pt>
                <c:pt idx="49">
                  <c:v>1.0909090909090911</c:v>
                </c:pt>
                <c:pt idx="50">
                  <c:v>1.0778443113772456</c:v>
                </c:pt>
                <c:pt idx="51">
                  <c:v>1.0650887573964498</c:v>
                </c:pt>
                <c:pt idx="52">
                  <c:v>1.0526315789473684</c:v>
                </c:pt>
                <c:pt idx="53">
                  <c:v>1.0404624277456649</c:v>
                </c:pt>
                <c:pt idx="54">
                  <c:v>1.0285714285714287</c:v>
                </c:pt>
                <c:pt idx="55">
                  <c:v>1.0169491525423728</c:v>
                </c:pt>
                <c:pt idx="56">
                  <c:v>1.005586592178771</c:v>
                </c:pt>
                <c:pt idx="57">
                  <c:v>0.99447513812154709</c:v>
                </c:pt>
                <c:pt idx="58">
                  <c:v>0.98360655737704916</c:v>
                </c:pt>
                <c:pt idx="59">
                  <c:v>0.97297297297297303</c:v>
                </c:pt>
                <c:pt idx="60">
                  <c:v>0.96256684491978617</c:v>
                </c:pt>
                <c:pt idx="61">
                  <c:v>0.95238095238095233</c:v>
                </c:pt>
                <c:pt idx="62">
                  <c:v>0.94240837696335078</c:v>
                </c:pt>
                <c:pt idx="63">
                  <c:v>0.93264248704663222</c:v>
                </c:pt>
                <c:pt idx="64">
                  <c:v>0.92307692307692302</c:v>
                </c:pt>
                <c:pt idx="65">
                  <c:v>0.91370558375634525</c:v>
                </c:pt>
                <c:pt idx="66">
                  <c:v>0.90452261306532677</c:v>
                </c:pt>
                <c:pt idx="67">
                  <c:v>0.89552238805970152</c:v>
                </c:pt>
                <c:pt idx="68">
                  <c:v>0.88669950738916259</c:v>
                </c:pt>
                <c:pt idx="69">
                  <c:v>0.87804878048780488</c:v>
                </c:pt>
                <c:pt idx="70">
                  <c:v>0.86956521739130432</c:v>
                </c:pt>
                <c:pt idx="71">
                  <c:v>0.86124401913875592</c:v>
                </c:pt>
                <c:pt idx="72">
                  <c:v>0.8530805687203793</c:v>
                </c:pt>
                <c:pt idx="73">
                  <c:v>0.84507042253521125</c:v>
                </c:pt>
                <c:pt idx="74">
                  <c:v>0.83720930232558144</c:v>
                </c:pt>
                <c:pt idx="75">
                  <c:v>0.82949308755760376</c:v>
                </c:pt>
                <c:pt idx="76">
                  <c:v>0.82191780821917804</c:v>
                </c:pt>
                <c:pt idx="77">
                  <c:v>0.81447963800904977</c:v>
                </c:pt>
                <c:pt idx="78">
                  <c:v>0.80717488789237668</c:v>
                </c:pt>
                <c:pt idx="79">
                  <c:v>0.79999999999999993</c:v>
                </c:pt>
                <c:pt idx="80">
                  <c:v>0.79295154185022021</c:v>
                </c:pt>
                <c:pt idx="81">
                  <c:v>0.7860262008733625</c:v>
                </c:pt>
                <c:pt idx="82">
                  <c:v>0.77922077922077926</c:v>
                </c:pt>
                <c:pt idx="83">
                  <c:v>0.77253218884120167</c:v>
                </c:pt>
                <c:pt idx="84">
                  <c:v>0.76595744680851074</c:v>
                </c:pt>
                <c:pt idx="85">
                  <c:v>0.75949367088607589</c:v>
                </c:pt>
                <c:pt idx="86">
                  <c:v>0.75313807531380761</c:v>
                </c:pt>
                <c:pt idx="87">
                  <c:v>0.74688796680497926</c:v>
                </c:pt>
                <c:pt idx="88">
                  <c:v>0.7407407407407407</c:v>
                </c:pt>
                <c:pt idx="89">
                  <c:v>0.73469387755102034</c:v>
                </c:pt>
                <c:pt idx="90">
                  <c:v>0.72874493927125505</c:v>
                </c:pt>
                <c:pt idx="91">
                  <c:v>0.72289156626506024</c:v>
                </c:pt>
                <c:pt idx="92">
                  <c:v>0.71713147410358569</c:v>
                </c:pt>
                <c:pt idx="93">
                  <c:v>0.71146245059288549</c:v>
                </c:pt>
                <c:pt idx="94">
                  <c:v>0.70588235294117641</c:v>
                </c:pt>
                <c:pt idx="95">
                  <c:v>0.70038910505836582</c:v>
                </c:pt>
                <c:pt idx="96">
                  <c:v>0.69498069498069504</c:v>
                </c:pt>
                <c:pt idx="97">
                  <c:v>0.68965517241379304</c:v>
                </c:pt>
                <c:pt idx="98">
                  <c:v>0.68441064638783267</c:v>
                </c:pt>
                <c:pt idx="99">
                  <c:v>0.679245283018868</c:v>
                </c:pt>
                <c:pt idx="100">
                  <c:v>0.6741573033707865</c:v>
                </c:pt>
                <c:pt idx="101">
                  <c:v>0.66914498141263945</c:v>
                </c:pt>
                <c:pt idx="102">
                  <c:v>0.66420664206642077</c:v>
                </c:pt>
                <c:pt idx="103">
                  <c:v>0.65934065934065933</c:v>
                </c:pt>
                <c:pt idx="104">
                  <c:v>0.65454545454545454</c:v>
                </c:pt>
                <c:pt idx="105">
                  <c:v>0.64981949458483756</c:v>
                </c:pt>
                <c:pt idx="106">
                  <c:v>0.64516129032258063</c:v>
                </c:pt>
                <c:pt idx="107">
                  <c:v>0.64056939501779353</c:v>
                </c:pt>
                <c:pt idx="108">
                  <c:v>0.6360424028268552</c:v>
                </c:pt>
                <c:pt idx="109">
                  <c:v>0.63157894736842102</c:v>
                </c:pt>
                <c:pt idx="110">
                  <c:v>0.62717770034843201</c:v>
                </c:pt>
                <c:pt idx="111">
                  <c:v>0.62283737024221464</c:v>
                </c:pt>
                <c:pt idx="112">
                  <c:v>0.61855670103092775</c:v>
                </c:pt>
                <c:pt idx="113">
                  <c:v>0.61433447098976113</c:v>
                </c:pt>
                <c:pt idx="114">
                  <c:v>0.61016949152542377</c:v>
                </c:pt>
                <c:pt idx="115">
                  <c:v>0.60606060606060608</c:v>
                </c:pt>
                <c:pt idx="116">
                  <c:v>0.60200668896321063</c:v>
                </c:pt>
                <c:pt idx="117">
                  <c:v>0.59800664451827246</c:v>
                </c:pt>
                <c:pt idx="118">
                  <c:v>0.59405940594059403</c:v>
                </c:pt>
                <c:pt idx="119">
                  <c:v>0.5901639344262295</c:v>
                </c:pt>
              </c:numCache>
            </c:numRef>
          </c:yVal>
          <c:smooth val="1"/>
        </c:ser>
        <c:ser>
          <c:idx val="9"/>
          <c:order val="6"/>
          <c:tx>
            <c:strRef>
              <c:f>gegevens!$Y$13</c:f>
              <c:strCache>
                <c:ptCount val="1"/>
                <c:pt idx="0">
                  <c:v>F16</c:v>
                </c:pt>
              </c:strCache>
            </c:strRef>
          </c:tx>
          <c:spPr>
            <a:ln w="19050">
              <a:solidFill>
                <a:sysClr val="window" lastClr="FFFFFF"/>
              </a:solidFill>
              <a:prstDash val="sysDot"/>
            </a:ln>
          </c:spPr>
          <c:marker>
            <c:symbol val="none"/>
          </c:marker>
          <c:dLbls>
            <c:dLbl>
              <c:idx val="37"/>
              <c:layout>
                <c:manualLayout>
                  <c:x val="0.20870214054219524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F16</a:t>
                    </a:r>
                  </a:p>
                </c:rich>
              </c:tx>
              <c:showVal val="1"/>
            </c:dLbl>
            <c:dLbl>
              <c:idx val="86"/>
              <c:layout>
                <c:manualLayout>
                  <c:x val="9.686058274226984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F16</a:t>
                    </a:r>
                  </a:p>
                </c:rich>
              </c:tx>
              <c:showVal val="1"/>
            </c:dLbl>
            <c:delete val="1"/>
          </c:dLbls>
          <c:xVal>
            <c:numRef>
              <c:f>gegevens!$A$14:$A$133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</c:numCache>
            </c:numRef>
          </c:xVal>
          <c:yVal>
            <c:numRef>
              <c:f>gegevens!$Y$14:$Y$133</c:f>
              <c:numCache>
                <c:formatCode>General</c:formatCode>
                <c:ptCount val="120"/>
                <c:pt idx="0">
                  <c:v>8.4795081967213122</c:v>
                </c:pt>
                <c:pt idx="1">
                  <c:v>8.4795081967213122</c:v>
                </c:pt>
                <c:pt idx="2">
                  <c:v>8.4795081967213122</c:v>
                </c:pt>
                <c:pt idx="3">
                  <c:v>8.4795081967213122</c:v>
                </c:pt>
                <c:pt idx="4">
                  <c:v>8.4795081967213122</c:v>
                </c:pt>
                <c:pt idx="5">
                  <c:v>8.4795081967213122</c:v>
                </c:pt>
                <c:pt idx="6">
                  <c:v>8.4795081967213122</c:v>
                </c:pt>
                <c:pt idx="7">
                  <c:v>8.4795081967213122</c:v>
                </c:pt>
                <c:pt idx="8">
                  <c:v>8.4795081967213122</c:v>
                </c:pt>
                <c:pt idx="9">
                  <c:v>8.4795081967213122</c:v>
                </c:pt>
                <c:pt idx="10">
                  <c:v>8.4795081967213122</c:v>
                </c:pt>
                <c:pt idx="11">
                  <c:v>8.4795081967213122</c:v>
                </c:pt>
                <c:pt idx="12">
                  <c:v>8.4795081967213122</c:v>
                </c:pt>
                <c:pt idx="13">
                  <c:v>8.4795081967213122</c:v>
                </c:pt>
                <c:pt idx="14">
                  <c:v>8.4795081967213122</c:v>
                </c:pt>
                <c:pt idx="15">
                  <c:v>8.4795081967213122</c:v>
                </c:pt>
                <c:pt idx="16">
                  <c:v>8.4795081967213122</c:v>
                </c:pt>
                <c:pt idx="17">
                  <c:v>8.4795081967213122</c:v>
                </c:pt>
                <c:pt idx="18">
                  <c:v>8.4795081967213122</c:v>
                </c:pt>
                <c:pt idx="19">
                  <c:v>8.4795081967213122</c:v>
                </c:pt>
                <c:pt idx="20">
                  <c:v>8.4795081967213122</c:v>
                </c:pt>
                <c:pt idx="21">
                  <c:v>8.4795081967213122</c:v>
                </c:pt>
                <c:pt idx="22">
                  <c:v>8.4795081967213122</c:v>
                </c:pt>
                <c:pt idx="23">
                  <c:v>8.4795081967213122</c:v>
                </c:pt>
                <c:pt idx="24">
                  <c:v>8.4795081967213122</c:v>
                </c:pt>
                <c:pt idx="25">
                  <c:v>8.4795081967213122</c:v>
                </c:pt>
                <c:pt idx="26">
                  <c:v>8.4795081967213122</c:v>
                </c:pt>
                <c:pt idx="27">
                  <c:v>8.4795081967213122</c:v>
                </c:pt>
                <c:pt idx="28">
                  <c:v>8.4795081967213122</c:v>
                </c:pt>
                <c:pt idx="29">
                  <c:v>8.4795081967213122</c:v>
                </c:pt>
                <c:pt idx="30">
                  <c:v>8.4795081967213122</c:v>
                </c:pt>
                <c:pt idx="31">
                  <c:v>8.4795081967213122</c:v>
                </c:pt>
                <c:pt idx="32">
                  <c:v>8.4795081967213122</c:v>
                </c:pt>
                <c:pt idx="33">
                  <c:v>8.4795081967213122</c:v>
                </c:pt>
                <c:pt idx="34">
                  <c:v>8.4795081967213122</c:v>
                </c:pt>
                <c:pt idx="35">
                  <c:v>8.4795081967213122</c:v>
                </c:pt>
                <c:pt idx="36">
                  <c:v>8.4795081967213122</c:v>
                </c:pt>
                <c:pt idx="37">
                  <c:v>8.4795081967213122</c:v>
                </c:pt>
                <c:pt idx="38">
                  <c:v>8.4795081967213122</c:v>
                </c:pt>
                <c:pt idx="39">
                  <c:v>8.4795081967213122</c:v>
                </c:pt>
                <c:pt idx="40">
                  <c:v>8.4795081967213122</c:v>
                </c:pt>
                <c:pt idx="41">
                  <c:v>8.4795081967213122</c:v>
                </c:pt>
                <c:pt idx="42">
                  <c:v>8.4795081967213122</c:v>
                </c:pt>
                <c:pt idx="43">
                  <c:v>8.4795081967213122</c:v>
                </c:pt>
                <c:pt idx="44">
                  <c:v>8.4795081967213122</c:v>
                </c:pt>
                <c:pt idx="45">
                  <c:v>8.4795081967213122</c:v>
                </c:pt>
                <c:pt idx="46">
                  <c:v>8.4795081967213122</c:v>
                </c:pt>
                <c:pt idx="47">
                  <c:v>8.4795081967213122</c:v>
                </c:pt>
                <c:pt idx="48">
                  <c:v>8.4795081967213122</c:v>
                </c:pt>
                <c:pt idx="49">
                  <c:v>8.4795081967213122</c:v>
                </c:pt>
                <c:pt idx="50">
                  <c:v>8.4795081967213122</c:v>
                </c:pt>
                <c:pt idx="51">
                  <c:v>8.4795081967213122</c:v>
                </c:pt>
                <c:pt idx="52">
                  <c:v>8.4795081967213122</c:v>
                </c:pt>
                <c:pt idx="53">
                  <c:v>8.4795081967213122</c:v>
                </c:pt>
                <c:pt idx="54">
                  <c:v>8.4795081967213122</c:v>
                </c:pt>
                <c:pt idx="55">
                  <c:v>8.4795081967213122</c:v>
                </c:pt>
                <c:pt idx="56">
                  <c:v>8.4795081967213122</c:v>
                </c:pt>
                <c:pt idx="57">
                  <c:v>8.4795081967213122</c:v>
                </c:pt>
                <c:pt idx="58">
                  <c:v>8.4795081967213122</c:v>
                </c:pt>
                <c:pt idx="59">
                  <c:v>8.4795081967213122</c:v>
                </c:pt>
                <c:pt idx="60">
                  <c:v>8.4795081967213122</c:v>
                </c:pt>
                <c:pt idx="61">
                  <c:v>8.4795081967213122</c:v>
                </c:pt>
                <c:pt idx="62">
                  <c:v>8.4795081967213122</c:v>
                </c:pt>
                <c:pt idx="63">
                  <c:v>8.4795081967213122</c:v>
                </c:pt>
                <c:pt idx="64">
                  <c:v>8.4795081967213122</c:v>
                </c:pt>
                <c:pt idx="65">
                  <c:v>8.4795081967213122</c:v>
                </c:pt>
                <c:pt idx="66">
                  <c:v>8.4795081967213122</c:v>
                </c:pt>
                <c:pt idx="67">
                  <c:v>8.4795081967213122</c:v>
                </c:pt>
                <c:pt idx="68">
                  <c:v>8.4795081967213122</c:v>
                </c:pt>
                <c:pt idx="69">
                  <c:v>8.4795081967213122</c:v>
                </c:pt>
                <c:pt idx="70">
                  <c:v>8.4795081967213122</c:v>
                </c:pt>
                <c:pt idx="71">
                  <c:v>8.4795081967213122</c:v>
                </c:pt>
                <c:pt idx="72">
                  <c:v>8.4795081967213122</c:v>
                </c:pt>
                <c:pt idx="73">
                  <c:v>8.4795081967213122</c:v>
                </c:pt>
                <c:pt idx="74">
                  <c:v>8.4795081967213122</c:v>
                </c:pt>
                <c:pt idx="75">
                  <c:v>8.4795081967213122</c:v>
                </c:pt>
                <c:pt idx="76">
                  <c:v>8.4795081967213122</c:v>
                </c:pt>
                <c:pt idx="77">
                  <c:v>8.4795081967213122</c:v>
                </c:pt>
                <c:pt idx="78">
                  <c:v>8.4795081967213122</c:v>
                </c:pt>
                <c:pt idx="79">
                  <c:v>8.4795081967213122</c:v>
                </c:pt>
                <c:pt idx="80">
                  <c:v>8.4795081967213122</c:v>
                </c:pt>
                <c:pt idx="81">
                  <c:v>8.4795081967213122</c:v>
                </c:pt>
                <c:pt idx="82">
                  <c:v>8.4795081967213122</c:v>
                </c:pt>
                <c:pt idx="83">
                  <c:v>8.4795081967213122</c:v>
                </c:pt>
                <c:pt idx="84">
                  <c:v>8.4795081967213122</c:v>
                </c:pt>
                <c:pt idx="85">
                  <c:v>8.4795081967213122</c:v>
                </c:pt>
                <c:pt idx="86">
                  <c:v>8.4795081967213122</c:v>
                </c:pt>
                <c:pt idx="87">
                  <c:v>8.4795081967213122</c:v>
                </c:pt>
                <c:pt idx="88">
                  <c:v>8.4795081967213122</c:v>
                </c:pt>
                <c:pt idx="89">
                  <c:v>8.4795081967213122</c:v>
                </c:pt>
                <c:pt idx="90">
                  <c:v>8.4795081967213122</c:v>
                </c:pt>
                <c:pt idx="91">
                  <c:v>8.4795081967213122</c:v>
                </c:pt>
                <c:pt idx="92">
                  <c:v>8.4795081967213122</c:v>
                </c:pt>
                <c:pt idx="93">
                  <c:v>8.4795081967213122</c:v>
                </c:pt>
                <c:pt idx="94">
                  <c:v>8.4795081967213122</c:v>
                </c:pt>
                <c:pt idx="95">
                  <c:v>8.4795081967213122</c:v>
                </c:pt>
                <c:pt idx="96">
                  <c:v>8.4795081967213122</c:v>
                </c:pt>
                <c:pt idx="97">
                  <c:v>8.4795081967213122</c:v>
                </c:pt>
                <c:pt idx="98">
                  <c:v>8.4795081967213122</c:v>
                </c:pt>
                <c:pt idx="99">
                  <c:v>8.4795081967213122</c:v>
                </c:pt>
                <c:pt idx="100">
                  <c:v>8.4795081967213122</c:v>
                </c:pt>
                <c:pt idx="101">
                  <c:v>8.4795081967213122</c:v>
                </c:pt>
                <c:pt idx="102">
                  <c:v>8.4795081967213122</c:v>
                </c:pt>
                <c:pt idx="103">
                  <c:v>8.4795081967213122</c:v>
                </c:pt>
                <c:pt idx="104">
                  <c:v>8.4795081967213122</c:v>
                </c:pt>
                <c:pt idx="105">
                  <c:v>8.4795081967213122</c:v>
                </c:pt>
                <c:pt idx="106">
                  <c:v>8.4795081967213122</c:v>
                </c:pt>
                <c:pt idx="107">
                  <c:v>8.4795081967213122</c:v>
                </c:pt>
                <c:pt idx="108">
                  <c:v>8.4795081967213122</c:v>
                </c:pt>
                <c:pt idx="109">
                  <c:v>8.4795081967213122</c:v>
                </c:pt>
                <c:pt idx="110">
                  <c:v>8.4795081967213122</c:v>
                </c:pt>
                <c:pt idx="111">
                  <c:v>8.4795081967213122</c:v>
                </c:pt>
                <c:pt idx="112">
                  <c:v>8.4795081967213122</c:v>
                </c:pt>
                <c:pt idx="113">
                  <c:v>8.4795081967213122</c:v>
                </c:pt>
                <c:pt idx="114">
                  <c:v>8.4795081967213122</c:v>
                </c:pt>
                <c:pt idx="115">
                  <c:v>8.4795081967213122</c:v>
                </c:pt>
                <c:pt idx="116">
                  <c:v>8.4795081967213122</c:v>
                </c:pt>
                <c:pt idx="117">
                  <c:v>8.4795081967213122</c:v>
                </c:pt>
                <c:pt idx="118">
                  <c:v>8.4795081967213122</c:v>
                </c:pt>
                <c:pt idx="119">
                  <c:v>8.4795081967213122</c:v>
                </c:pt>
              </c:numCache>
            </c:numRef>
          </c:yVal>
          <c:smooth val="1"/>
        </c:ser>
        <c:ser>
          <c:idx val="10"/>
          <c:order val="7"/>
          <c:tx>
            <c:strRef>
              <c:f>gegevens!$X$13</c:f>
              <c:strCache>
                <c:ptCount val="1"/>
                <c:pt idx="0">
                  <c:v>F11</c:v>
                </c:pt>
              </c:strCache>
            </c:strRef>
          </c:tx>
          <c:spPr>
            <a:ln w="19050">
              <a:prstDash val="sysDot"/>
            </a:ln>
          </c:spPr>
          <c:marker>
            <c:symbol val="none"/>
          </c:marker>
          <c:dLbls>
            <c:dLbl>
              <c:idx val="37"/>
              <c:layout>
                <c:manualLayout>
                  <c:x val="0.20986841110989279"/>
                  <c:y val="2.096271331034076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F11</a:t>
                    </a:r>
                  </a:p>
                </c:rich>
              </c:tx>
              <c:showVal val="1"/>
            </c:dLbl>
            <c:dLbl>
              <c:idx val="87"/>
              <c:tx>
                <c:rich>
                  <a:bodyPr/>
                  <a:lstStyle/>
                  <a:p>
                    <a:r>
                      <a:rPr lang="en-US" b="1"/>
                      <a:t>F11</a:t>
                    </a:r>
                  </a:p>
                </c:rich>
              </c:tx>
              <c:showVal val="1"/>
            </c:dLbl>
            <c:delete val="1"/>
          </c:dLbls>
          <c:xVal>
            <c:numRef>
              <c:f>gegevens!$A$14:$A$133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</c:numCache>
            </c:numRef>
          </c:xVal>
          <c:yVal>
            <c:numRef>
              <c:f>gegevens!$X$14:$X$133</c:f>
              <c:numCache>
                <c:formatCode>General</c:formatCode>
                <c:ptCount val="120"/>
                <c:pt idx="0">
                  <c:v>5.8278688524590168</c:v>
                </c:pt>
                <c:pt idx="1">
                  <c:v>5.8278688524590168</c:v>
                </c:pt>
                <c:pt idx="2">
                  <c:v>5.8278688524590168</c:v>
                </c:pt>
                <c:pt idx="3">
                  <c:v>5.8278688524590168</c:v>
                </c:pt>
                <c:pt idx="4">
                  <c:v>5.8278688524590168</c:v>
                </c:pt>
                <c:pt idx="5">
                  <c:v>5.8278688524590168</c:v>
                </c:pt>
                <c:pt idx="6">
                  <c:v>5.8278688524590168</c:v>
                </c:pt>
                <c:pt idx="7">
                  <c:v>5.8278688524590168</c:v>
                </c:pt>
                <c:pt idx="8">
                  <c:v>5.8278688524590168</c:v>
                </c:pt>
                <c:pt idx="9">
                  <c:v>5.8278688524590168</c:v>
                </c:pt>
                <c:pt idx="10">
                  <c:v>5.8278688524590168</c:v>
                </c:pt>
                <c:pt idx="11">
                  <c:v>5.8278688524590168</c:v>
                </c:pt>
                <c:pt idx="12">
                  <c:v>5.8278688524590168</c:v>
                </c:pt>
                <c:pt idx="13">
                  <c:v>5.8278688524590168</c:v>
                </c:pt>
                <c:pt idx="14">
                  <c:v>5.8278688524590168</c:v>
                </c:pt>
                <c:pt idx="15">
                  <c:v>5.8278688524590168</c:v>
                </c:pt>
                <c:pt idx="16">
                  <c:v>5.8278688524590168</c:v>
                </c:pt>
                <c:pt idx="17">
                  <c:v>5.8278688524590168</c:v>
                </c:pt>
                <c:pt idx="18">
                  <c:v>5.8278688524590168</c:v>
                </c:pt>
                <c:pt idx="19">
                  <c:v>5.8278688524590168</c:v>
                </c:pt>
                <c:pt idx="20">
                  <c:v>5.8278688524590168</c:v>
                </c:pt>
                <c:pt idx="21">
                  <c:v>5.8278688524590168</c:v>
                </c:pt>
                <c:pt idx="22">
                  <c:v>5.8278688524590168</c:v>
                </c:pt>
                <c:pt idx="23">
                  <c:v>5.8278688524590168</c:v>
                </c:pt>
                <c:pt idx="24">
                  <c:v>5.8278688524590168</c:v>
                </c:pt>
                <c:pt idx="25">
                  <c:v>5.8278688524590168</c:v>
                </c:pt>
                <c:pt idx="26">
                  <c:v>5.8278688524590168</c:v>
                </c:pt>
                <c:pt idx="27">
                  <c:v>5.8278688524590168</c:v>
                </c:pt>
                <c:pt idx="28">
                  <c:v>5.8278688524590168</c:v>
                </c:pt>
                <c:pt idx="29">
                  <c:v>5.8278688524590168</c:v>
                </c:pt>
                <c:pt idx="30">
                  <c:v>5.8278688524590168</c:v>
                </c:pt>
                <c:pt idx="31">
                  <c:v>5.8278688524590168</c:v>
                </c:pt>
                <c:pt idx="32">
                  <c:v>5.8278688524590168</c:v>
                </c:pt>
                <c:pt idx="33">
                  <c:v>5.8278688524590168</c:v>
                </c:pt>
                <c:pt idx="34">
                  <c:v>5.8278688524590168</c:v>
                </c:pt>
                <c:pt idx="35">
                  <c:v>5.8278688524590168</c:v>
                </c:pt>
                <c:pt idx="36">
                  <c:v>5.8278688524590168</c:v>
                </c:pt>
                <c:pt idx="37">
                  <c:v>5.8278688524590168</c:v>
                </c:pt>
                <c:pt idx="38">
                  <c:v>5.8278688524590168</c:v>
                </c:pt>
                <c:pt idx="39">
                  <c:v>5.8278688524590168</c:v>
                </c:pt>
                <c:pt idx="40">
                  <c:v>5.8278688524590168</c:v>
                </c:pt>
                <c:pt idx="41">
                  <c:v>5.8278688524590168</c:v>
                </c:pt>
                <c:pt idx="42">
                  <c:v>5.8278688524590168</c:v>
                </c:pt>
                <c:pt idx="43">
                  <c:v>5.8278688524590168</c:v>
                </c:pt>
                <c:pt idx="44">
                  <c:v>5.8278688524590168</c:v>
                </c:pt>
                <c:pt idx="45">
                  <c:v>5.8278688524590168</c:v>
                </c:pt>
                <c:pt idx="46">
                  <c:v>5.8278688524590168</c:v>
                </c:pt>
                <c:pt idx="47">
                  <c:v>5.8278688524590168</c:v>
                </c:pt>
                <c:pt idx="48">
                  <c:v>5.8278688524590168</c:v>
                </c:pt>
                <c:pt idx="49">
                  <c:v>5.8278688524590168</c:v>
                </c:pt>
                <c:pt idx="50">
                  <c:v>5.8278688524590168</c:v>
                </c:pt>
                <c:pt idx="51">
                  <c:v>5.8278688524590168</c:v>
                </c:pt>
                <c:pt idx="52">
                  <c:v>5.8278688524590168</c:v>
                </c:pt>
                <c:pt idx="53">
                  <c:v>5.8278688524590168</c:v>
                </c:pt>
                <c:pt idx="54">
                  <c:v>5.8278688524590168</c:v>
                </c:pt>
                <c:pt idx="55">
                  <c:v>5.8278688524590168</c:v>
                </c:pt>
                <c:pt idx="56">
                  <c:v>5.8278688524590168</c:v>
                </c:pt>
                <c:pt idx="57">
                  <c:v>5.8278688524590168</c:v>
                </c:pt>
                <c:pt idx="58">
                  <c:v>5.8278688524590168</c:v>
                </c:pt>
                <c:pt idx="59">
                  <c:v>5.8278688524590168</c:v>
                </c:pt>
                <c:pt idx="60">
                  <c:v>5.8278688524590168</c:v>
                </c:pt>
                <c:pt idx="61">
                  <c:v>5.8278688524590168</c:v>
                </c:pt>
                <c:pt idx="62">
                  <c:v>5.8278688524590168</c:v>
                </c:pt>
                <c:pt idx="63">
                  <c:v>5.8278688524590168</c:v>
                </c:pt>
                <c:pt idx="64">
                  <c:v>5.8278688524590168</c:v>
                </c:pt>
                <c:pt idx="65">
                  <c:v>5.8278688524590168</c:v>
                </c:pt>
                <c:pt idx="66">
                  <c:v>5.8278688524590168</c:v>
                </c:pt>
                <c:pt idx="67">
                  <c:v>5.8278688524590168</c:v>
                </c:pt>
                <c:pt idx="68">
                  <c:v>5.8278688524590168</c:v>
                </c:pt>
                <c:pt idx="69">
                  <c:v>5.8278688524590168</c:v>
                </c:pt>
                <c:pt idx="70">
                  <c:v>5.8278688524590168</c:v>
                </c:pt>
                <c:pt idx="71">
                  <c:v>5.8278688524590168</c:v>
                </c:pt>
                <c:pt idx="72">
                  <c:v>5.8278688524590168</c:v>
                </c:pt>
                <c:pt idx="73">
                  <c:v>5.8278688524590168</c:v>
                </c:pt>
                <c:pt idx="74">
                  <c:v>5.8278688524590168</c:v>
                </c:pt>
                <c:pt idx="75">
                  <c:v>5.8278688524590168</c:v>
                </c:pt>
                <c:pt idx="76">
                  <c:v>5.8278688524590168</c:v>
                </c:pt>
                <c:pt idx="77">
                  <c:v>5.8278688524590168</c:v>
                </c:pt>
                <c:pt idx="78">
                  <c:v>5.8278688524590168</c:v>
                </c:pt>
                <c:pt idx="79">
                  <c:v>5.8278688524590168</c:v>
                </c:pt>
                <c:pt idx="80">
                  <c:v>5.8278688524590168</c:v>
                </c:pt>
                <c:pt idx="81">
                  <c:v>5.8278688524590168</c:v>
                </c:pt>
                <c:pt idx="82">
                  <c:v>5.8278688524590168</c:v>
                </c:pt>
                <c:pt idx="83">
                  <c:v>5.8278688524590168</c:v>
                </c:pt>
                <c:pt idx="84">
                  <c:v>5.8278688524590168</c:v>
                </c:pt>
                <c:pt idx="85">
                  <c:v>5.8278688524590168</c:v>
                </c:pt>
                <c:pt idx="86">
                  <c:v>5.8278688524590168</c:v>
                </c:pt>
                <c:pt idx="87">
                  <c:v>5.8278688524590168</c:v>
                </c:pt>
                <c:pt idx="88">
                  <c:v>5.8278688524590168</c:v>
                </c:pt>
                <c:pt idx="89">
                  <c:v>5.8278688524590168</c:v>
                </c:pt>
                <c:pt idx="90">
                  <c:v>5.8278688524590168</c:v>
                </c:pt>
                <c:pt idx="91">
                  <c:v>5.8278688524590168</c:v>
                </c:pt>
                <c:pt idx="92">
                  <c:v>5.8278688524590168</c:v>
                </c:pt>
                <c:pt idx="93">
                  <c:v>5.8278688524590168</c:v>
                </c:pt>
                <c:pt idx="94">
                  <c:v>5.8278688524590168</c:v>
                </c:pt>
                <c:pt idx="95">
                  <c:v>5.8278688524590168</c:v>
                </c:pt>
                <c:pt idx="96">
                  <c:v>5.8278688524590168</c:v>
                </c:pt>
                <c:pt idx="97">
                  <c:v>5.8278688524590168</c:v>
                </c:pt>
                <c:pt idx="98">
                  <c:v>5.8278688524590168</c:v>
                </c:pt>
                <c:pt idx="99">
                  <c:v>5.8278688524590168</c:v>
                </c:pt>
                <c:pt idx="100">
                  <c:v>5.8278688524590168</c:v>
                </c:pt>
                <c:pt idx="101">
                  <c:v>5.8278688524590168</c:v>
                </c:pt>
                <c:pt idx="102">
                  <c:v>5.8278688524590168</c:v>
                </c:pt>
                <c:pt idx="103">
                  <c:v>5.8278688524590168</c:v>
                </c:pt>
                <c:pt idx="104">
                  <c:v>5.8278688524590168</c:v>
                </c:pt>
                <c:pt idx="105">
                  <c:v>5.8278688524590168</c:v>
                </c:pt>
                <c:pt idx="106">
                  <c:v>5.8278688524590168</c:v>
                </c:pt>
                <c:pt idx="107">
                  <c:v>5.8278688524590168</c:v>
                </c:pt>
                <c:pt idx="108">
                  <c:v>5.8278688524590168</c:v>
                </c:pt>
                <c:pt idx="109">
                  <c:v>5.8278688524590168</c:v>
                </c:pt>
                <c:pt idx="110">
                  <c:v>5.8278688524590168</c:v>
                </c:pt>
                <c:pt idx="111">
                  <c:v>5.8278688524590168</c:v>
                </c:pt>
                <c:pt idx="112">
                  <c:v>5.8278688524590168</c:v>
                </c:pt>
                <c:pt idx="113">
                  <c:v>5.8278688524590168</c:v>
                </c:pt>
                <c:pt idx="114">
                  <c:v>5.8278688524590168</c:v>
                </c:pt>
                <c:pt idx="115">
                  <c:v>5.8278688524590168</c:v>
                </c:pt>
                <c:pt idx="116">
                  <c:v>5.8278688524590168</c:v>
                </c:pt>
                <c:pt idx="117">
                  <c:v>5.8278688524590168</c:v>
                </c:pt>
                <c:pt idx="118">
                  <c:v>5.8278688524590168</c:v>
                </c:pt>
                <c:pt idx="119">
                  <c:v>5.8278688524590168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gegevens!$W$13</c:f>
              <c:strCache>
                <c:ptCount val="1"/>
                <c:pt idx="0">
                  <c:v>F8</c:v>
                </c:pt>
              </c:strCache>
            </c:strRef>
          </c:tx>
          <c:spPr>
            <a:ln w="22225">
              <a:prstDash val="sysDot"/>
            </a:ln>
          </c:spPr>
          <c:marker>
            <c:symbol val="none"/>
          </c:marker>
          <c:dLbls>
            <c:dLbl>
              <c:idx val="35"/>
              <c:layout>
                <c:manualLayout>
                  <c:x val="0.24604868367700319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F8</a:t>
                    </a:r>
                  </a:p>
                </c:rich>
              </c:tx>
              <c:showVal val="1"/>
            </c:dLbl>
            <c:delete val="1"/>
          </c:dLbls>
          <c:xVal>
            <c:numRef>
              <c:f>gegevens!$A$14:$A$133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</c:numCache>
            </c:numRef>
          </c:xVal>
          <c:yVal>
            <c:numRef>
              <c:f>gegevens!$W$14:$W$133</c:f>
              <c:numCache>
                <c:formatCode>General</c:formatCode>
                <c:ptCount val="120"/>
                <c:pt idx="0">
                  <c:v>4.2377049180327866</c:v>
                </c:pt>
                <c:pt idx="1">
                  <c:v>4.2377049180327866</c:v>
                </c:pt>
                <c:pt idx="2">
                  <c:v>4.2377049180327866</c:v>
                </c:pt>
                <c:pt idx="3">
                  <c:v>4.2377049180327866</c:v>
                </c:pt>
                <c:pt idx="4">
                  <c:v>4.2377049180327866</c:v>
                </c:pt>
                <c:pt idx="5">
                  <c:v>4.2377049180327866</c:v>
                </c:pt>
                <c:pt idx="6">
                  <c:v>4.2377049180327866</c:v>
                </c:pt>
                <c:pt idx="7">
                  <c:v>4.2377049180327866</c:v>
                </c:pt>
                <c:pt idx="8">
                  <c:v>4.2377049180327866</c:v>
                </c:pt>
                <c:pt idx="9">
                  <c:v>4.2377049180327866</c:v>
                </c:pt>
                <c:pt idx="10">
                  <c:v>4.2377049180327866</c:v>
                </c:pt>
                <c:pt idx="11">
                  <c:v>4.2377049180327866</c:v>
                </c:pt>
                <c:pt idx="12">
                  <c:v>4.2377049180327866</c:v>
                </c:pt>
                <c:pt idx="13">
                  <c:v>4.2377049180327866</c:v>
                </c:pt>
                <c:pt idx="14">
                  <c:v>4.2377049180327866</c:v>
                </c:pt>
                <c:pt idx="15">
                  <c:v>4.2377049180327866</c:v>
                </c:pt>
                <c:pt idx="16">
                  <c:v>4.2377049180327866</c:v>
                </c:pt>
                <c:pt idx="17">
                  <c:v>4.2377049180327866</c:v>
                </c:pt>
                <c:pt idx="18">
                  <c:v>4.2377049180327866</c:v>
                </c:pt>
                <c:pt idx="19">
                  <c:v>4.2377049180327866</c:v>
                </c:pt>
                <c:pt idx="20">
                  <c:v>4.2377049180327866</c:v>
                </c:pt>
                <c:pt idx="21">
                  <c:v>4.2377049180327866</c:v>
                </c:pt>
                <c:pt idx="22">
                  <c:v>4.2377049180327866</c:v>
                </c:pt>
                <c:pt idx="23">
                  <c:v>4.2377049180327866</c:v>
                </c:pt>
                <c:pt idx="24">
                  <c:v>4.2377049180327866</c:v>
                </c:pt>
                <c:pt idx="25">
                  <c:v>4.2377049180327866</c:v>
                </c:pt>
                <c:pt idx="26">
                  <c:v>4.2377049180327866</c:v>
                </c:pt>
                <c:pt idx="27">
                  <c:v>4.2377049180327866</c:v>
                </c:pt>
                <c:pt idx="28">
                  <c:v>4.2377049180327866</c:v>
                </c:pt>
                <c:pt idx="29">
                  <c:v>4.2377049180327866</c:v>
                </c:pt>
                <c:pt idx="30">
                  <c:v>4.2377049180327866</c:v>
                </c:pt>
                <c:pt idx="31">
                  <c:v>4.2377049180327866</c:v>
                </c:pt>
                <c:pt idx="32">
                  <c:v>4.2377049180327866</c:v>
                </c:pt>
                <c:pt idx="33">
                  <c:v>4.2377049180327866</c:v>
                </c:pt>
                <c:pt idx="34">
                  <c:v>4.2377049180327866</c:v>
                </c:pt>
                <c:pt idx="35">
                  <c:v>4.2377049180327866</c:v>
                </c:pt>
                <c:pt idx="36">
                  <c:v>4.2377049180327866</c:v>
                </c:pt>
                <c:pt idx="37">
                  <c:v>4.2377049180327866</c:v>
                </c:pt>
                <c:pt idx="38">
                  <c:v>4.2377049180327866</c:v>
                </c:pt>
                <c:pt idx="39">
                  <c:v>4.2377049180327866</c:v>
                </c:pt>
                <c:pt idx="40">
                  <c:v>4.2377049180327866</c:v>
                </c:pt>
                <c:pt idx="41">
                  <c:v>4.2377049180327866</c:v>
                </c:pt>
                <c:pt idx="42">
                  <c:v>4.2377049180327866</c:v>
                </c:pt>
                <c:pt idx="43">
                  <c:v>4.2377049180327866</c:v>
                </c:pt>
                <c:pt idx="44">
                  <c:v>4.2377049180327866</c:v>
                </c:pt>
                <c:pt idx="45">
                  <c:v>4.2377049180327866</c:v>
                </c:pt>
                <c:pt idx="46">
                  <c:v>4.2377049180327866</c:v>
                </c:pt>
                <c:pt idx="47">
                  <c:v>4.2377049180327866</c:v>
                </c:pt>
                <c:pt idx="48">
                  <c:v>4.2377049180327866</c:v>
                </c:pt>
                <c:pt idx="49">
                  <c:v>4.2377049180327866</c:v>
                </c:pt>
                <c:pt idx="50">
                  <c:v>4.2377049180327866</c:v>
                </c:pt>
                <c:pt idx="51">
                  <c:v>4.2377049180327866</c:v>
                </c:pt>
                <c:pt idx="52">
                  <c:v>4.2377049180327866</c:v>
                </c:pt>
                <c:pt idx="53">
                  <c:v>4.2377049180327866</c:v>
                </c:pt>
                <c:pt idx="54">
                  <c:v>4.2377049180327866</c:v>
                </c:pt>
                <c:pt idx="55">
                  <c:v>4.2377049180327866</c:v>
                </c:pt>
                <c:pt idx="56">
                  <c:v>4.2377049180327866</c:v>
                </c:pt>
                <c:pt idx="57">
                  <c:v>4.2377049180327866</c:v>
                </c:pt>
                <c:pt idx="58">
                  <c:v>4.2377049180327866</c:v>
                </c:pt>
                <c:pt idx="59">
                  <c:v>4.2377049180327866</c:v>
                </c:pt>
                <c:pt idx="60">
                  <c:v>4.2377049180327866</c:v>
                </c:pt>
                <c:pt idx="61">
                  <c:v>4.2377049180327866</c:v>
                </c:pt>
                <c:pt idx="62">
                  <c:v>4.2377049180327866</c:v>
                </c:pt>
                <c:pt idx="63">
                  <c:v>4.2377049180327866</c:v>
                </c:pt>
                <c:pt idx="64">
                  <c:v>4.2377049180327866</c:v>
                </c:pt>
                <c:pt idx="65">
                  <c:v>4.2377049180327866</c:v>
                </c:pt>
                <c:pt idx="66">
                  <c:v>4.2377049180327866</c:v>
                </c:pt>
                <c:pt idx="67">
                  <c:v>4.2377049180327866</c:v>
                </c:pt>
                <c:pt idx="68">
                  <c:v>4.2377049180327866</c:v>
                </c:pt>
                <c:pt idx="69">
                  <c:v>4.2377049180327866</c:v>
                </c:pt>
                <c:pt idx="70">
                  <c:v>4.2377049180327866</c:v>
                </c:pt>
                <c:pt idx="71">
                  <c:v>4.2377049180327866</c:v>
                </c:pt>
                <c:pt idx="72">
                  <c:v>4.2377049180327866</c:v>
                </c:pt>
                <c:pt idx="73">
                  <c:v>4.2377049180327866</c:v>
                </c:pt>
                <c:pt idx="74">
                  <c:v>4.2377049180327866</c:v>
                </c:pt>
                <c:pt idx="75">
                  <c:v>4.2377049180327866</c:v>
                </c:pt>
                <c:pt idx="76">
                  <c:v>4.2377049180327866</c:v>
                </c:pt>
                <c:pt idx="77">
                  <c:v>4.2377049180327866</c:v>
                </c:pt>
                <c:pt idx="78">
                  <c:v>4.2377049180327866</c:v>
                </c:pt>
                <c:pt idx="79">
                  <c:v>4.2377049180327866</c:v>
                </c:pt>
                <c:pt idx="80">
                  <c:v>4.2377049180327866</c:v>
                </c:pt>
                <c:pt idx="81">
                  <c:v>4.2377049180327866</c:v>
                </c:pt>
                <c:pt idx="82">
                  <c:v>4.2377049180327866</c:v>
                </c:pt>
                <c:pt idx="83">
                  <c:v>4.2377049180327866</c:v>
                </c:pt>
                <c:pt idx="84">
                  <c:v>4.2377049180327866</c:v>
                </c:pt>
                <c:pt idx="85">
                  <c:v>4.2377049180327866</c:v>
                </c:pt>
                <c:pt idx="86">
                  <c:v>4.2377049180327866</c:v>
                </c:pt>
                <c:pt idx="87">
                  <c:v>4.2377049180327866</c:v>
                </c:pt>
                <c:pt idx="88">
                  <c:v>4.2377049180327866</c:v>
                </c:pt>
                <c:pt idx="89">
                  <c:v>4.2377049180327866</c:v>
                </c:pt>
                <c:pt idx="90">
                  <c:v>4.2377049180327866</c:v>
                </c:pt>
                <c:pt idx="91">
                  <c:v>4.2377049180327866</c:v>
                </c:pt>
                <c:pt idx="92">
                  <c:v>4.2377049180327866</c:v>
                </c:pt>
                <c:pt idx="93">
                  <c:v>4.2377049180327866</c:v>
                </c:pt>
                <c:pt idx="94">
                  <c:v>4.2377049180327866</c:v>
                </c:pt>
                <c:pt idx="95">
                  <c:v>4.2377049180327866</c:v>
                </c:pt>
                <c:pt idx="96">
                  <c:v>4.2377049180327866</c:v>
                </c:pt>
                <c:pt idx="97">
                  <c:v>4.2377049180327866</c:v>
                </c:pt>
                <c:pt idx="98">
                  <c:v>4.2377049180327866</c:v>
                </c:pt>
                <c:pt idx="99">
                  <c:v>4.2377049180327866</c:v>
                </c:pt>
                <c:pt idx="100">
                  <c:v>4.2377049180327866</c:v>
                </c:pt>
                <c:pt idx="101">
                  <c:v>4.2377049180327866</c:v>
                </c:pt>
                <c:pt idx="102">
                  <c:v>4.2377049180327866</c:v>
                </c:pt>
                <c:pt idx="103">
                  <c:v>4.2377049180327866</c:v>
                </c:pt>
                <c:pt idx="104">
                  <c:v>4.2377049180327866</c:v>
                </c:pt>
                <c:pt idx="105">
                  <c:v>4.2377049180327866</c:v>
                </c:pt>
                <c:pt idx="106">
                  <c:v>4.2377049180327866</c:v>
                </c:pt>
                <c:pt idx="107">
                  <c:v>4.2377049180327866</c:v>
                </c:pt>
                <c:pt idx="108">
                  <c:v>4.2377049180327866</c:v>
                </c:pt>
                <c:pt idx="109">
                  <c:v>4.2377049180327866</c:v>
                </c:pt>
                <c:pt idx="110">
                  <c:v>4.2377049180327866</c:v>
                </c:pt>
                <c:pt idx="111">
                  <c:v>4.2377049180327866</c:v>
                </c:pt>
                <c:pt idx="112">
                  <c:v>4.2377049180327866</c:v>
                </c:pt>
                <c:pt idx="113">
                  <c:v>4.2377049180327866</c:v>
                </c:pt>
                <c:pt idx="114">
                  <c:v>4.2377049180327866</c:v>
                </c:pt>
                <c:pt idx="115">
                  <c:v>4.2377049180327866</c:v>
                </c:pt>
                <c:pt idx="116">
                  <c:v>4.2377049180327866</c:v>
                </c:pt>
                <c:pt idx="117">
                  <c:v>4.2377049180327866</c:v>
                </c:pt>
                <c:pt idx="118">
                  <c:v>4.2377049180327866</c:v>
                </c:pt>
                <c:pt idx="119">
                  <c:v>4.2377049180327866</c:v>
                </c:pt>
              </c:numCache>
            </c:numRef>
          </c:yVal>
          <c:smooth val="1"/>
        </c:ser>
        <c:ser>
          <c:idx val="7"/>
          <c:order val="9"/>
          <c:tx>
            <c:strRef>
              <c:f>gegevens!$V$13</c:f>
              <c:strCache>
                <c:ptCount val="1"/>
                <c:pt idx="0">
                  <c:v>F5.6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dLbls>
            <c:dLbl>
              <c:idx val="37"/>
              <c:layout>
                <c:manualLayout>
                  <c:x val="0.20683022322489408"/>
                  <c:y val="-1.6507373265879805E-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F5.6</a:t>
                    </a:r>
                  </a:p>
                </c:rich>
              </c:tx>
              <c:showVal val="1"/>
            </c:dLbl>
            <c:dLbl>
              <c:idx val="87"/>
              <c:tx>
                <c:rich>
                  <a:bodyPr/>
                  <a:lstStyle/>
                  <a:p>
                    <a:r>
                      <a:rPr lang="en-US" b="1"/>
                      <a:t>F5.6</a:t>
                    </a:r>
                  </a:p>
                </c:rich>
              </c:tx>
              <c:showVal val="1"/>
            </c:dLbl>
            <c:delete val="1"/>
          </c:dLbls>
          <c:xVal>
            <c:numRef>
              <c:f>gegevens!$A$14:$A$133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</c:numCache>
            </c:numRef>
          </c:xVal>
          <c:yVal>
            <c:numRef>
              <c:f>gegevens!$V$14:$V$133</c:f>
              <c:numCache>
                <c:formatCode>General</c:formatCode>
                <c:ptCount val="120"/>
                <c:pt idx="0">
                  <c:v>2.9672131147540983</c:v>
                </c:pt>
                <c:pt idx="1">
                  <c:v>2.9672131147540983</c:v>
                </c:pt>
                <c:pt idx="2">
                  <c:v>2.9672131147540983</c:v>
                </c:pt>
                <c:pt idx="3">
                  <c:v>2.9672131147540983</c:v>
                </c:pt>
                <c:pt idx="4">
                  <c:v>2.9672131147540983</c:v>
                </c:pt>
                <c:pt idx="5">
                  <c:v>2.9672131147540983</c:v>
                </c:pt>
                <c:pt idx="6">
                  <c:v>2.9672131147540983</c:v>
                </c:pt>
                <c:pt idx="7">
                  <c:v>2.9672131147540983</c:v>
                </c:pt>
                <c:pt idx="8">
                  <c:v>2.9672131147540983</c:v>
                </c:pt>
                <c:pt idx="9">
                  <c:v>2.9672131147540983</c:v>
                </c:pt>
                <c:pt idx="10">
                  <c:v>2.9672131147540983</c:v>
                </c:pt>
                <c:pt idx="11">
                  <c:v>2.9672131147540983</c:v>
                </c:pt>
                <c:pt idx="12">
                  <c:v>2.9672131147540983</c:v>
                </c:pt>
                <c:pt idx="13">
                  <c:v>2.9672131147540983</c:v>
                </c:pt>
                <c:pt idx="14">
                  <c:v>2.9672131147540983</c:v>
                </c:pt>
                <c:pt idx="15">
                  <c:v>2.9672131147540983</c:v>
                </c:pt>
                <c:pt idx="16">
                  <c:v>2.9672131147540983</c:v>
                </c:pt>
                <c:pt idx="17">
                  <c:v>2.9672131147540983</c:v>
                </c:pt>
                <c:pt idx="18">
                  <c:v>2.9672131147540983</c:v>
                </c:pt>
                <c:pt idx="19">
                  <c:v>2.9672131147540983</c:v>
                </c:pt>
                <c:pt idx="20">
                  <c:v>2.9672131147540983</c:v>
                </c:pt>
                <c:pt idx="21">
                  <c:v>2.9672131147540983</c:v>
                </c:pt>
                <c:pt idx="22">
                  <c:v>2.9672131147540983</c:v>
                </c:pt>
                <c:pt idx="23">
                  <c:v>2.9672131147540983</c:v>
                </c:pt>
                <c:pt idx="24">
                  <c:v>2.9672131147540983</c:v>
                </c:pt>
                <c:pt idx="25">
                  <c:v>2.9672131147540983</c:v>
                </c:pt>
                <c:pt idx="26">
                  <c:v>2.9672131147540983</c:v>
                </c:pt>
                <c:pt idx="27">
                  <c:v>2.9672131147540983</c:v>
                </c:pt>
                <c:pt idx="28">
                  <c:v>2.9672131147540983</c:v>
                </c:pt>
                <c:pt idx="29">
                  <c:v>2.9672131147540983</c:v>
                </c:pt>
                <c:pt idx="30">
                  <c:v>2.9672131147540983</c:v>
                </c:pt>
                <c:pt idx="31">
                  <c:v>2.9672131147540983</c:v>
                </c:pt>
                <c:pt idx="32">
                  <c:v>2.9672131147540983</c:v>
                </c:pt>
                <c:pt idx="33">
                  <c:v>2.9672131147540983</c:v>
                </c:pt>
                <c:pt idx="34">
                  <c:v>2.9672131147540983</c:v>
                </c:pt>
                <c:pt idx="35">
                  <c:v>2.9672131147540983</c:v>
                </c:pt>
                <c:pt idx="36">
                  <c:v>2.9672131147540983</c:v>
                </c:pt>
                <c:pt idx="37">
                  <c:v>2.9672131147540983</c:v>
                </c:pt>
                <c:pt idx="38">
                  <c:v>2.9672131147540983</c:v>
                </c:pt>
                <c:pt idx="39">
                  <c:v>2.9672131147540983</c:v>
                </c:pt>
                <c:pt idx="40">
                  <c:v>2.9672131147540983</c:v>
                </c:pt>
                <c:pt idx="41">
                  <c:v>2.9672131147540983</c:v>
                </c:pt>
                <c:pt idx="42">
                  <c:v>2.9672131147540983</c:v>
                </c:pt>
                <c:pt idx="43">
                  <c:v>2.9672131147540983</c:v>
                </c:pt>
                <c:pt idx="44">
                  <c:v>2.9672131147540983</c:v>
                </c:pt>
                <c:pt idx="45">
                  <c:v>2.9672131147540983</c:v>
                </c:pt>
                <c:pt idx="46">
                  <c:v>2.9672131147540983</c:v>
                </c:pt>
                <c:pt idx="47">
                  <c:v>2.9672131147540983</c:v>
                </c:pt>
                <c:pt idx="48">
                  <c:v>2.9672131147540983</c:v>
                </c:pt>
                <c:pt idx="49">
                  <c:v>2.9672131147540983</c:v>
                </c:pt>
                <c:pt idx="50">
                  <c:v>2.9672131147540983</c:v>
                </c:pt>
                <c:pt idx="51">
                  <c:v>2.9672131147540983</c:v>
                </c:pt>
                <c:pt idx="52">
                  <c:v>2.9672131147540983</c:v>
                </c:pt>
                <c:pt idx="53">
                  <c:v>2.9672131147540983</c:v>
                </c:pt>
                <c:pt idx="54">
                  <c:v>2.9672131147540983</c:v>
                </c:pt>
                <c:pt idx="55">
                  <c:v>2.9672131147540983</c:v>
                </c:pt>
                <c:pt idx="56">
                  <c:v>2.9672131147540983</c:v>
                </c:pt>
                <c:pt idx="57">
                  <c:v>2.9672131147540983</c:v>
                </c:pt>
                <c:pt idx="58">
                  <c:v>2.9672131147540983</c:v>
                </c:pt>
                <c:pt idx="59">
                  <c:v>2.9672131147540983</c:v>
                </c:pt>
                <c:pt idx="60">
                  <c:v>2.9672131147540983</c:v>
                </c:pt>
                <c:pt idx="61">
                  <c:v>2.9672131147540983</c:v>
                </c:pt>
                <c:pt idx="62">
                  <c:v>2.9672131147540983</c:v>
                </c:pt>
                <c:pt idx="63">
                  <c:v>2.9672131147540983</c:v>
                </c:pt>
                <c:pt idx="64">
                  <c:v>2.9672131147540983</c:v>
                </c:pt>
                <c:pt idx="65">
                  <c:v>2.9672131147540983</c:v>
                </c:pt>
                <c:pt idx="66">
                  <c:v>2.9672131147540983</c:v>
                </c:pt>
                <c:pt idx="67">
                  <c:v>2.9672131147540983</c:v>
                </c:pt>
                <c:pt idx="68">
                  <c:v>2.9672131147540983</c:v>
                </c:pt>
                <c:pt idx="69">
                  <c:v>2.9672131147540983</c:v>
                </c:pt>
                <c:pt idx="70">
                  <c:v>2.9672131147540983</c:v>
                </c:pt>
                <c:pt idx="71">
                  <c:v>2.9672131147540983</c:v>
                </c:pt>
                <c:pt idx="72">
                  <c:v>2.9672131147540983</c:v>
                </c:pt>
                <c:pt idx="73">
                  <c:v>2.9672131147540983</c:v>
                </c:pt>
                <c:pt idx="74">
                  <c:v>2.9672131147540983</c:v>
                </c:pt>
                <c:pt idx="75">
                  <c:v>2.9672131147540983</c:v>
                </c:pt>
                <c:pt idx="76">
                  <c:v>2.9672131147540983</c:v>
                </c:pt>
                <c:pt idx="77">
                  <c:v>2.9672131147540983</c:v>
                </c:pt>
                <c:pt idx="78">
                  <c:v>2.9672131147540983</c:v>
                </c:pt>
                <c:pt idx="79">
                  <c:v>2.9672131147540983</c:v>
                </c:pt>
                <c:pt idx="80">
                  <c:v>2.9672131147540983</c:v>
                </c:pt>
                <c:pt idx="81">
                  <c:v>2.9672131147540983</c:v>
                </c:pt>
                <c:pt idx="82">
                  <c:v>2.9672131147540983</c:v>
                </c:pt>
                <c:pt idx="83">
                  <c:v>2.9672131147540983</c:v>
                </c:pt>
                <c:pt idx="84">
                  <c:v>2.9672131147540983</c:v>
                </c:pt>
                <c:pt idx="85">
                  <c:v>2.9672131147540983</c:v>
                </c:pt>
                <c:pt idx="86">
                  <c:v>2.9672131147540983</c:v>
                </c:pt>
                <c:pt idx="87">
                  <c:v>2.9672131147540983</c:v>
                </c:pt>
                <c:pt idx="88">
                  <c:v>2.9672131147540983</c:v>
                </c:pt>
                <c:pt idx="89">
                  <c:v>2.9672131147540983</c:v>
                </c:pt>
                <c:pt idx="90">
                  <c:v>2.9672131147540983</c:v>
                </c:pt>
                <c:pt idx="91">
                  <c:v>2.9672131147540983</c:v>
                </c:pt>
                <c:pt idx="92">
                  <c:v>2.9672131147540983</c:v>
                </c:pt>
                <c:pt idx="93">
                  <c:v>2.9672131147540983</c:v>
                </c:pt>
                <c:pt idx="94">
                  <c:v>2.9672131147540983</c:v>
                </c:pt>
                <c:pt idx="95">
                  <c:v>2.9672131147540983</c:v>
                </c:pt>
                <c:pt idx="96">
                  <c:v>2.9672131147540983</c:v>
                </c:pt>
                <c:pt idx="97">
                  <c:v>2.9672131147540983</c:v>
                </c:pt>
                <c:pt idx="98">
                  <c:v>2.9672131147540983</c:v>
                </c:pt>
                <c:pt idx="99">
                  <c:v>2.9672131147540983</c:v>
                </c:pt>
                <c:pt idx="100">
                  <c:v>2.9672131147540983</c:v>
                </c:pt>
                <c:pt idx="101">
                  <c:v>2.9672131147540983</c:v>
                </c:pt>
                <c:pt idx="102">
                  <c:v>2.9672131147540983</c:v>
                </c:pt>
                <c:pt idx="103">
                  <c:v>2.9672131147540983</c:v>
                </c:pt>
                <c:pt idx="104">
                  <c:v>2.9672131147540983</c:v>
                </c:pt>
                <c:pt idx="105">
                  <c:v>2.9672131147540983</c:v>
                </c:pt>
                <c:pt idx="106">
                  <c:v>2.9672131147540983</c:v>
                </c:pt>
                <c:pt idx="107">
                  <c:v>2.9672131147540983</c:v>
                </c:pt>
                <c:pt idx="108">
                  <c:v>2.9672131147540983</c:v>
                </c:pt>
                <c:pt idx="109">
                  <c:v>2.9672131147540983</c:v>
                </c:pt>
                <c:pt idx="110">
                  <c:v>2.9672131147540983</c:v>
                </c:pt>
                <c:pt idx="111">
                  <c:v>2.9672131147540983</c:v>
                </c:pt>
                <c:pt idx="112">
                  <c:v>2.9672131147540983</c:v>
                </c:pt>
                <c:pt idx="113">
                  <c:v>2.9672131147540983</c:v>
                </c:pt>
                <c:pt idx="114">
                  <c:v>2.9672131147540983</c:v>
                </c:pt>
                <c:pt idx="115">
                  <c:v>2.9672131147540983</c:v>
                </c:pt>
                <c:pt idx="116">
                  <c:v>2.9672131147540983</c:v>
                </c:pt>
                <c:pt idx="117">
                  <c:v>2.9672131147540983</c:v>
                </c:pt>
                <c:pt idx="118">
                  <c:v>2.9672131147540983</c:v>
                </c:pt>
                <c:pt idx="119">
                  <c:v>2.9672131147540983</c:v>
                </c:pt>
              </c:numCache>
            </c:numRef>
          </c:yVal>
          <c:smooth val="1"/>
        </c:ser>
        <c:ser>
          <c:idx val="6"/>
          <c:order val="10"/>
          <c:tx>
            <c:strRef>
              <c:f>gegevens!$U$13</c:f>
              <c:strCache>
                <c:ptCount val="1"/>
                <c:pt idx="0">
                  <c:v>F4</c:v>
                </c:pt>
              </c:strCache>
            </c:strRef>
          </c:tx>
          <c:spPr>
            <a:ln w="19050">
              <a:solidFill>
                <a:srgbClr val="C0E399">
                  <a:alpha val="83922"/>
                </a:srgbClr>
              </a:solidFill>
              <a:prstDash val="sysDot"/>
            </a:ln>
          </c:spPr>
          <c:marker>
            <c:symbol val="none"/>
          </c:marker>
          <c:dLbls>
            <c:dLbl>
              <c:idx val="36"/>
              <c:layout>
                <c:manualLayout>
                  <c:x val="0.22608799667386192"/>
                  <c:y val="-2.09643640476673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F4</a:t>
                    </a:r>
                  </a:p>
                </c:rich>
              </c:tx>
              <c:showVal val="1"/>
            </c:dLbl>
            <c:dLbl>
              <c:idx val="87"/>
              <c:tx>
                <c:rich>
                  <a:bodyPr/>
                  <a:lstStyle/>
                  <a:p>
                    <a:r>
                      <a:rPr lang="en-US" b="1"/>
                      <a:t>F4</a:t>
                    </a:r>
                  </a:p>
                </c:rich>
              </c:tx>
              <c:showVal val="1"/>
            </c:dLbl>
            <c:delete val="1"/>
          </c:dLbls>
          <c:xVal>
            <c:numRef>
              <c:f>gegevens!$A$14:$A$133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</c:numCache>
            </c:numRef>
          </c:xVal>
          <c:yVal>
            <c:numRef>
              <c:f>gegevens!$U$14:$U$133</c:f>
              <c:numCache>
                <c:formatCode>General</c:formatCode>
                <c:ptCount val="120"/>
                <c:pt idx="0">
                  <c:v>2.1192622950819673</c:v>
                </c:pt>
                <c:pt idx="1">
                  <c:v>2.1192622950819673</c:v>
                </c:pt>
                <c:pt idx="2">
                  <c:v>2.1192622950819673</c:v>
                </c:pt>
                <c:pt idx="3">
                  <c:v>2.1192622950819673</c:v>
                </c:pt>
                <c:pt idx="4">
                  <c:v>2.1192622950819673</c:v>
                </c:pt>
                <c:pt idx="5">
                  <c:v>2.1192622950819673</c:v>
                </c:pt>
                <c:pt idx="6">
                  <c:v>2.1192622950819673</c:v>
                </c:pt>
                <c:pt idx="7">
                  <c:v>2.1192622950819673</c:v>
                </c:pt>
                <c:pt idx="8">
                  <c:v>2.1192622950819673</c:v>
                </c:pt>
                <c:pt idx="9">
                  <c:v>2.1192622950819673</c:v>
                </c:pt>
                <c:pt idx="10">
                  <c:v>2.1192622950819673</c:v>
                </c:pt>
                <c:pt idx="11">
                  <c:v>2.1192622950819673</c:v>
                </c:pt>
                <c:pt idx="12">
                  <c:v>2.1192622950819673</c:v>
                </c:pt>
                <c:pt idx="13">
                  <c:v>2.1192622950819673</c:v>
                </c:pt>
                <c:pt idx="14">
                  <c:v>2.1192622950819673</c:v>
                </c:pt>
                <c:pt idx="15">
                  <c:v>2.1192622950819673</c:v>
                </c:pt>
                <c:pt idx="16">
                  <c:v>2.1192622950819673</c:v>
                </c:pt>
                <c:pt idx="17">
                  <c:v>2.1192622950819673</c:v>
                </c:pt>
                <c:pt idx="18">
                  <c:v>2.1192622950819673</c:v>
                </c:pt>
                <c:pt idx="19">
                  <c:v>2.1192622950819673</c:v>
                </c:pt>
                <c:pt idx="20">
                  <c:v>2.1192622950819673</c:v>
                </c:pt>
                <c:pt idx="21">
                  <c:v>2.1192622950819673</c:v>
                </c:pt>
                <c:pt idx="22">
                  <c:v>2.1192622950819673</c:v>
                </c:pt>
                <c:pt idx="23">
                  <c:v>2.1192622950819673</c:v>
                </c:pt>
                <c:pt idx="24">
                  <c:v>2.1192622950819673</c:v>
                </c:pt>
                <c:pt idx="25">
                  <c:v>2.1192622950819673</c:v>
                </c:pt>
                <c:pt idx="26">
                  <c:v>2.1192622950819673</c:v>
                </c:pt>
                <c:pt idx="27">
                  <c:v>2.1192622950819673</c:v>
                </c:pt>
                <c:pt idx="28">
                  <c:v>2.1192622950819673</c:v>
                </c:pt>
                <c:pt idx="29">
                  <c:v>2.1192622950819673</c:v>
                </c:pt>
                <c:pt idx="30">
                  <c:v>2.1192622950819673</c:v>
                </c:pt>
                <c:pt idx="31">
                  <c:v>2.1192622950819673</c:v>
                </c:pt>
                <c:pt idx="32">
                  <c:v>2.1192622950819673</c:v>
                </c:pt>
                <c:pt idx="33">
                  <c:v>2.1192622950819673</c:v>
                </c:pt>
                <c:pt idx="34">
                  <c:v>2.1192622950819673</c:v>
                </c:pt>
                <c:pt idx="35">
                  <c:v>2.1192622950819673</c:v>
                </c:pt>
                <c:pt idx="36">
                  <c:v>2.1192622950819673</c:v>
                </c:pt>
                <c:pt idx="37">
                  <c:v>2.1192622950819673</c:v>
                </c:pt>
                <c:pt idx="38">
                  <c:v>2.1192622950819673</c:v>
                </c:pt>
                <c:pt idx="39">
                  <c:v>2.1192622950819673</c:v>
                </c:pt>
                <c:pt idx="40">
                  <c:v>2.1192622950819673</c:v>
                </c:pt>
                <c:pt idx="41">
                  <c:v>2.1192622950819673</c:v>
                </c:pt>
                <c:pt idx="42">
                  <c:v>2.1192622950819673</c:v>
                </c:pt>
                <c:pt idx="43">
                  <c:v>2.1192622950819673</c:v>
                </c:pt>
                <c:pt idx="44">
                  <c:v>2.1192622950819673</c:v>
                </c:pt>
                <c:pt idx="45">
                  <c:v>2.1192622950819673</c:v>
                </c:pt>
                <c:pt idx="46">
                  <c:v>2.1192622950819673</c:v>
                </c:pt>
                <c:pt idx="47">
                  <c:v>2.1192622950819673</c:v>
                </c:pt>
                <c:pt idx="48">
                  <c:v>2.1192622950819673</c:v>
                </c:pt>
                <c:pt idx="49">
                  <c:v>2.1192622950819673</c:v>
                </c:pt>
                <c:pt idx="50">
                  <c:v>2.1192622950819673</c:v>
                </c:pt>
                <c:pt idx="51">
                  <c:v>2.1192622950819673</c:v>
                </c:pt>
                <c:pt idx="52">
                  <c:v>2.1192622950819673</c:v>
                </c:pt>
                <c:pt idx="53">
                  <c:v>2.1192622950819673</c:v>
                </c:pt>
                <c:pt idx="54">
                  <c:v>2.1192622950819673</c:v>
                </c:pt>
                <c:pt idx="55">
                  <c:v>2.1192622950819673</c:v>
                </c:pt>
                <c:pt idx="56">
                  <c:v>2.1192622950819673</c:v>
                </c:pt>
                <c:pt idx="57">
                  <c:v>2.1192622950819673</c:v>
                </c:pt>
                <c:pt idx="58">
                  <c:v>2.1192622950819673</c:v>
                </c:pt>
                <c:pt idx="59">
                  <c:v>2.1192622950819673</c:v>
                </c:pt>
                <c:pt idx="60">
                  <c:v>2.1192622950819673</c:v>
                </c:pt>
                <c:pt idx="61">
                  <c:v>2.1192622950819673</c:v>
                </c:pt>
                <c:pt idx="62">
                  <c:v>2.1192622950819673</c:v>
                </c:pt>
                <c:pt idx="63">
                  <c:v>2.1192622950819673</c:v>
                </c:pt>
                <c:pt idx="64">
                  <c:v>2.1192622950819673</c:v>
                </c:pt>
                <c:pt idx="65">
                  <c:v>2.1192622950819673</c:v>
                </c:pt>
                <c:pt idx="66">
                  <c:v>2.1192622950819673</c:v>
                </c:pt>
                <c:pt idx="67">
                  <c:v>2.1192622950819673</c:v>
                </c:pt>
                <c:pt idx="68">
                  <c:v>2.1192622950819673</c:v>
                </c:pt>
                <c:pt idx="69">
                  <c:v>2.1192622950819673</c:v>
                </c:pt>
                <c:pt idx="70">
                  <c:v>2.1192622950819673</c:v>
                </c:pt>
                <c:pt idx="71">
                  <c:v>2.1192622950819673</c:v>
                </c:pt>
                <c:pt idx="72">
                  <c:v>2.1192622950819673</c:v>
                </c:pt>
                <c:pt idx="73">
                  <c:v>2.1192622950819673</c:v>
                </c:pt>
                <c:pt idx="74">
                  <c:v>2.1192622950819673</c:v>
                </c:pt>
                <c:pt idx="75">
                  <c:v>2.1192622950819673</c:v>
                </c:pt>
                <c:pt idx="76">
                  <c:v>2.1192622950819673</c:v>
                </c:pt>
                <c:pt idx="77">
                  <c:v>2.1192622950819673</c:v>
                </c:pt>
                <c:pt idx="78">
                  <c:v>2.1192622950819673</c:v>
                </c:pt>
                <c:pt idx="79">
                  <c:v>2.1192622950819673</c:v>
                </c:pt>
                <c:pt idx="80">
                  <c:v>2.1192622950819673</c:v>
                </c:pt>
                <c:pt idx="81">
                  <c:v>2.1192622950819673</c:v>
                </c:pt>
                <c:pt idx="82">
                  <c:v>2.1192622950819673</c:v>
                </c:pt>
                <c:pt idx="83">
                  <c:v>2.1192622950819673</c:v>
                </c:pt>
                <c:pt idx="84">
                  <c:v>2.1192622950819673</c:v>
                </c:pt>
                <c:pt idx="85">
                  <c:v>2.1192622950819673</c:v>
                </c:pt>
                <c:pt idx="86">
                  <c:v>2.1192622950819673</c:v>
                </c:pt>
                <c:pt idx="87">
                  <c:v>2.1192622950819673</c:v>
                </c:pt>
                <c:pt idx="88">
                  <c:v>2.1192622950819673</c:v>
                </c:pt>
                <c:pt idx="89">
                  <c:v>2.1192622950819673</c:v>
                </c:pt>
                <c:pt idx="90">
                  <c:v>2.1192622950819673</c:v>
                </c:pt>
                <c:pt idx="91">
                  <c:v>2.1192622950819673</c:v>
                </c:pt>
                <c:pt idx="92">
                  <c:v>2.1192622950819673</c:v>
                </c:pt>
                <c:pt idx="93">
                  <c:v>2.1192622950819673</c:v>
                </c:pt>
                <c:pt idx="94">
                  <c:v>2.1192622950819673</c:v>
                </c:pt>
                <c:pt idx="95">
                  <c:v>2.1192622950819673</c:v>
                </c:pt>
                <c:pt idx="96">
                  <c:v>2.1192622950819673</c:v>
                </c:pt>
                <c:pt idx="97">
                  <c:v>2.1192622950819673</c:v>
                </c:pt>
                <c:pt idx="98">
                  <c:v>2.1192622950819673</c:v>
                </c:pt>
                <c:pt idx="99">
                  <c:v>2.1192622950819673</c:v>
                </c:pt>
                <c:pt idx="100">
                  <c:v>2.1192622950819673</c:v>
                </c:pt>
                <c:pt idx="101">
                  <c:v>2.1192622950819673</c:v>
                </c:pt>
                <c:pt idx="102">
                  <c:v>2.1192622950819673</c:v>
                </c:pt>
                <c:pt idx="103">
                  <c:v>2.1192622950819673</c:v>
                </c:pt>
                <c:pt idx="104">
                  <c:v>2.1192622950819673</c:v>
                </c:pt>
                <c:pt idx="105">
                  <c:v>2.1192622950819673</c:v>
                </c:pt>
                <c:pt idx="106">
                  <c:v>2.1192622950819673</c:v>
                </c:pt>
                <c:pt idx="107">
                  <c:v>2.1192622950819673</c:v>
                </c:pt>
                <c:pt idx="108">
                  <c:v>2.1192622950819673</c:v>
                </c:pt>
                <c:pt idx="109">
                  <c:v>2.1192622950819673</c:v>
                </c:pt>
                <c:pt idx="110">
                  <c:v>2.1192622950819673</c:v>
                </c:pt>
                <c:pt idx="111">
                  <c:v>2.1192622950819673</c:v>
                </c:pt>
                <c:pt idx="112">
                  <c:v>2.1192622950819673</c:v>
                </c:pt>
                <c:pt idx="113">
                  <c:v>2.1192622950819673</c:v>
                </c:pt>
                <c:pt idx="114">
                  <c:v>2.1192622950819673</c:v>
                </c:pt>
                <c:pt idx="115">
                  <c:v>2.1192622950819673</c:v>
                </c:pt>
                <c:pt idx="116">
                  <c:v>2.1192622950819673</c:v>
                </c:pt>
                <c:pt idx="117">
                  <c:v>2.1192622950819673</c:v>
                </c:pt>
                <c:pt idx="118">
                  <c:v>2.1192622950819673</c:v>
                </c:pt>
                <c:pt idx="119">
                  <c:v>2.1192622950819673</c:v>
                </c:pt>
              </c:numCache>
            </c:numRef>
          </c:yVal>
          <c:smooth val="1"/>
        </c:ser>
        <c:ser>
          <c:idx val="5"/>
          <c:order val="11"/>
          <c:tx>
            <c:strRef>
              <c:f>gegevens!$T$13</c:f>
              <c:strCache>
                <c:ptCount val="1"/>
                <c:pt idx="0">
                  <c:v>F2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ot"/>
            </a:ln>
          </c:spPr>
          <c:marker>
            <c:symbol val="none"/>
          </c:marker>
          <c:dLbls>
            <c:dLbl>
              <c:idx val="37"/>
              <c:layout>
                <c:manualLayout>
                  <c:x val="0.21016858027861229"/>
                  <c:y val="-4.1928728095334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F2</a:t>
                    </a:r>
                  </a:p>
                </c:rich>
              </c:tx>
              <c:showVal val="1"/>
            </c:dLbl>
            <c:dLbl>
              <c:idx val="87"/>
              <c:tx>
                <c:rich>
                  <a:bodyPr/>
                  <a:lstStyle/>
                  <a:p>
                    <a:r>
                      <a:rPr lang="en-US" b="1"/>
                      <a:t>F2</a:t>
                    </a:r>
                  </a:p>
                </c:rich>
              </c:tx>
              <c:showVal val="1"/>
            </c:dLbl>
            <c:delete val="1"/>
          </c:dLbls>
          <c:xVal>
            <c:numRef>
              <c:f>gegevens!$A$14:$A$103</c:f>
              <c:numCache>
                <c:formatCode>General</c:formatCode>
                <c:ptCount val="9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</c:numCache>
            </c:numRef>
          </c:xVal>
          <c:yVal>
            <c:numRef>
              <c:f>gegevens!$T$14:$T$133</c:f>
              <c:numCache>
                <c:formatCode>0.00</c:formatCode>
                <c:ptCount val="120"/>
                <c:pt idx="0">
                  <c:v>1.0598360655737704</c:v>
                </c:pt>
                <c:pt idx="1">
                  <c:v>1.0598360655737704</c:v>
                </c:pt>
                <c:pt idx="2">
                  <c:v>1.0598360655737704</c:v>
                </c:pt>
                <c:pt idx="3">
                  <c:v>1.0598360655737704</c:v>
                </c:pt>
                <c:pt idx="4">
                  <c:v>1.0598360655737704</c:v>
                </c:pt>
                <c:pt idx="5">
                  <c:v>1.0598360655737704</c:v>
                </c:pt>
                <c:pt idx="6">
                  <c:v>1.0598360655737704</c:v>
                </c:pt>
                <c:pt idx="7">
                  <c:v>1.0598360655737704</c:v>
                </c:pt>
                <c:pt idx="8">
                  <c:v>1.0598360655737704</c:v>
                </c:pt>
                <c:pt idx="9">
                  <c:v>1.0598360655737704</c:v>
                </c:pt>
                <c:pt idx="10">
                  <c:v>1.0598360655737704</c:v>
                </c:pt>
                <c:pt idx="11">
                  <c:v>1.0598360655737704</c:v>
                </c:pt>
                <c:pt idx="12">
                  <c:v>1.0598360655737704</c:v>
                </c:pt>
                <c:pt idx="13">
                  <c:v>1.0598360655737704</c:v>
                </c:pt>
                <c:pt idx="14">
                  <c:v>1.0598360655737704</c:v>
                </c:pt>
                <c:pt idx="15">
                  <c:v>1.0598360655737704</c:v>
                </c:pt>
                <c:pt idx="16">
                  <c:v>1.0598360655737704</c:v>
                </c:pt>
                <c:pt idx="17">
                  <c:v>1.0598360655737704</c:v>
                </c:pt>
                <c:pt idx="18">
                  <c:v>1.0598360655737704</c:v>
                </c:pt>
                <c:pt idx="19">
                  <c:v>1.0598360655737704</c:v>
                </c:pt>
                <c:pt idx="20">
                  <c:v>1.0598360655737704</c:v>
                </c:pt>
                <c:pt idx="21">
                  <c:v>1.0598360655737704</c:v>
                </c:pt>
                <c:pt idx="22">
                  <c:v>1.0598360655737704</c:v>
                </c:pt>
                <c:pt idx="23">
                  <c:v>1.0598360655737704</c:v>
                </c:pt>
                <c:pt idx="24">
                  <c:v>1.0598360655737704</c:v>
                </c:pt>
                <c:pt idx="25">
                  <c:v>1.0598360655737704</c:v>
                </c:pt>
                <c:pt idx="26">
                  <c:v>1.0598360655737704</c:v>
                </c:pt>
                <c:pt idx="27">
                  <c:v>1.0598360655737704</c:v>
                </c:pt>
                <c:pt idx="28">
                  <c:v>1.0598360655737704</c:v>
                </c:pt>
                <c:pt idx="29">
                  <c:v>1.0598360655737704</c:v>
                </c:pt>
                <c:pt idx="30">
                  <c:v>1.0598360655737704</c:v>
                </c:pt>
                <c:pt idx="31">
                  <c:v>1.0598360655737704</c:v>
                </c:pt>
                <c:pt idx="32">
                  <c:v>1.0598360655737704</c:v>
                </c:pt>
                <c:pt idx="33">
                  <c:v>1.0598360655737704</c:v>
                </c:pt>
                <c:pt idx="34">
                  <c:v>1.0598360655737704</c:v>
                </c:pt>
                <c:pt idx="35">
                  <c:v>1.0598360655737704</c:v>
                </c:pt>
                <c:pt idx="36">
                  <c:v>1.0598360655737704</c:v>
                </c:pt>
                <c:pt idx="37">
                  <c:v>1.0598360655737704</c:v>
                </c:pt>
                <c:pt idx="38">
                  <c:v>1.0598360655737704</c:v>
                </c:pt>
                <c:pt idx="39">
                  <c:v>1.0598360655737704</c:v>
                </c:pt>
                <c:pt idx="40">
                  <c:v>1.0598360655737704</c:v>
                </c:pt>
                <c:pt idx="41">
                  <c:v>1.0598360655737704</c:v>
                </c:pt>
                <c:pt idx="42">
                  <c:v>1.0598360655737704</c:v>
                </c:pt>
                <c:pt idx="43">
                  <c:v>1.0598360655737704</c:v>
                </c:pt>
                <c:pt idx="44">
                  <c:v>1.0598360655737704</c:v>
                </c:pt>
                <c:pt idx="45">
                  <c:v>1.0598360655737704</c:v>
                </c:pt>
                <c:pt idx="46">
                  <c:v>1.0598360655737704</c:v>
                </c:pt>
                <c:pt idx="47">
                  <c:v>1.0598360655737704</c:v>
                </c:pt>
                <c:pt idx="48">
                  <c:v>1.0598360655737704</c:v>
                </c:pt>
                <c:pt idx="49">
                  <c:v>1.0598360655737704</c:v>
                </c:pt>
                <c:pt idx="50">
                  <c:v>1.0598360655737704</c:v>
                </c:pt>
                <c:pt idx="51">
                  <c:v>1.0598360655737704</c:v>
                </c:pt>
                <c:pt idx="52">
                  <c:v>1.0598360655737704</c:v>
                </c:pt>
                <c:pt idx="53">
                  <c:v>1.0598360655737704</c:v>
                </c:pt>
                <c:pt idx="54">
                  <c:v>1.0598360655737704</c:v>
                </c:pt>
                <c:pt idx="55">
                  <c:v>1.0598360655737704</c:v>
                </c:pt>
                <c:pt idx="56">
                  <c:v>1.0598360655737704</c:v>
                </c:pt>
                <c:pt idx="57">
                  <c:v>1.0598360655737704</c:v>
                </c:pt>
                <c:pt idx="58">
                  <c:v>1.0598360655737704</c:v>
                </c:pt>
                <c:pt idx="59">
                  <c:v>1.0598360655737704</c:v>
                </c:pt>
                <c:pt idx="60">
                  <c:v>1.0598360655737704</c:v>
                </c:pt>
                <c:pt idx="61">
                  <c:v>1.0598360655737704</c:v>
                </c:pt>
                <c:pt idx="62">
                  <c:v>1.0598360655737704</c:v>
                </c:pt>
                <c:pt idx="63">
                  <c:v>1.0598360655737704</c:v>
                </c:pt>
                <c:pt idx="64">
                  <c:v>1.0598360655737704</c:v>
                </c:pt>
                <c:pt idx="65">
                  <c:v>1.0598360655737704</c:v>
                </c:pt>
                <c:pt idx="66">
                  <c:v>1.0598360655737704</c:v>
                </c:pt>
                <c:pt idx="67">
                  <c:v>1.0598360655737704</c:v>
                </c:pt>
                <c:pt idx="68">
                  <c:v>1.0598360655737704</c:v>
                </c:pt>
                <c:pt idx="69">
                  <c:v>1.0598360655737704</c:v>
                </c:pt>
                <c:pt idx="70">
                  <c:v>1.0598360655737704</c:v>
                </c:pt>
                <c:pt idx="71">
                  <c:v>1.0598360655737704</c:v>
                </c:pt>
                <c:pt idx="72">
                  <c:v>1.0598360655737704</c:v>
                </c:pt>
                <c:pt idx="73">
                  <c:v>1.0598360655737704</c:v>
                </c:pt>
                <c:pt idx="74">
                  <c:v>1.0598360655737704</c:v>
                </c:pt>
                <c:pt idx="75">
                  <c:v>1.0598360655737704</c:v>
                </c:pt>
                <c:pt idx="76">
                  <c:v>1.0598360655737704</c:v>
                </c:pt>
                <c:pt idx="77">
                  <c:v>1.0598360655737704</c:v>
                </c:pt>
                <c:pt idx="78">
                  <c:v>1.0598360655737704</c:v>
                </c:pt>
                <c:pt idx="79">
                  <c:v>1.0598360655737704</c:v>
                </c:pt>
                <c:pt idx="80">
                  <c:v>1.0598360655737704</c:v>
                </c:pt>
                <c:pt idx="81">
                  <c:v>1.0598360655737704</c:v>
                </c:pt>
                <c:pt idx="82">
                  <c:v>1.0598360655737704</c:v>
                </c:pt>
                <c:pt idx="83">
                  <c:v>1.0598360655737704</c:v>
                </c:pt>
                <c:pt idx="84">
                  <c:v>1.0598360655737704</c:v>
                </c:pt>
                <c:pt idx="85">
                  <c:v>1.0598360655737704</c:v>
                </c:pt>
                <c:pt idx="86">
                  <c:v>1.0598360655737704</c:v>
                </c:pt>
                <c:pt idx="87">
                  <c:v>1.0598360655737704</c:v>
                </c:pt>
                <c:pt idx="88">
                  <c:v>1.0598360655737704</c:v>
                </c:pt>
                <c:pt idx="89">
                  <c:v>1.0598360655737704</c:v>
                </c:pt>
                <c:pt idx="90">
                  <c:v>1.0598360655737704</c:v>
                </c:pt>
                <c:pt idx="91">
                  <c:v>1.0598360655737704</c:v>
                </c:pt>
                <c:pt idx="92">
                  <c:v>1.0598360655737704</c:v>
                </c:pt>
                <c:pt idx="93">
                  <c:v>1.0598360655737704</c:v>
                </c:pt>
                <c:pt idx="94">
                  <c:v>1.0598360655737704</c:v>
                </c:pt>
                <c:pt idx="95">
                  <c:v>1.0598360655737704</c:v>
                </c:pt>
                <c:pt idx="96">
                  <c:v>1.0598360655737704</c:v>
                </c:pt>
                <c:pt idx="97">
                  <c:v>1.0598360655737704</c:v>
                </c:pt>
                <c:pt idx="98">
                  <c:v>1.0598360655737704</c:v>
                </c:pt>
                <c:pt idx="99">
                  <c:v>1.0598360655737704</c:v>
                </c:pt>
                <c:pt idx="100">
                  <c:v>1.0598360655737704</c:v>
                </c:pt>
                <c:pt idx="101">
                  <c:v>1.0598360655737704</c:v>
                </c:pt>
                <c:pt idx="102">
                  <c:v>1.0598360655737704</c:v>
                </c:pt>
                <c:pt idx="103">
                  <c:v>1.0598360655737704</c:v>
                </c:pt>
                <c:pt idx="104">
                  <c:v>1.0598360655737704</c:v>
                </c:pt>
                <c:pt idx="105">
                  <c:v>1.0598360655737704</c:v>
                </c:pt>
                <c:pt idx="106">
                  <c:v>1.0598360655737704</c:v>
                </c:pt>
                <c:pt idx="107">
                  <c:v>1.0598360655737704</c:v>
                </c:pt>
                <c:pt idx="108">
                  <c:v>1.0598360655737704</c:v>
                </c:pt>
                <c:pt idx="109">
                  <c:v>1.0598360655737704</c:v>
                </c:pt>
                <c:pt idx="110">
                  <c:v>1.0598360655737704</c:v>
                </c:pt>
                <c:pt idx="111">
                  <c:v>1.0598360655737704</c:v>
                </c:pt>
                <c:pt idx="112">
                  <c:v>1.0598360655737704</c:v>
                </c:pt>
                <c:pt idx="113">
                  <c:v>1.0598360655737704</c:v>
                </c:pt>
                <c:pt idx="114">
                  <c:v>1.0598360655737704</c:v>
                </c:pt>
                <c:pt idx="115">
                  <c:v>1.0598360655737704</c:v>
                </c:pt>
                <c:pt idx="116">
                  <c:v>1.0598360655737704</c:v>
                </c:pt>
                <c:pt idx="117">
                  <c:v>1.0598360655737704</c:v>
                </c:pt>
                <c:pt idx="118">
                  <c:v>1.0598360655737704</c:v>
                </c:pt>
                <c:pt idx="119">
                  <c:v>1.0598360655737704</c:v>
                </c:pt>
              </c:numCache>
            </c:numRef>
          </c:yVal>
          <c:smooth val="1"/>
        </c:ser>
        <c:axId val="45884928"/>
        <c:axId val="45886848"/>
      </c:scatterChart>
      <c:valAx>
        <c:axId val="45884928"/>
        <c:scaling>
          <c:orientation val="minMax"/>
          <c:max val="50"/>
          <c:min val="2"/>
        </c:scaling>
        <c:axPos val="t"/>
        <c:minorGridlines>
          <c:spPr>
            <a:ln w="3175">
              <a:solidFill>
                <a:sysClr val="windowText" lastClr="000000">
                  <a:lumMod val="65000"/>
                  <a:lumOff val="35000"/>
                  <a:alpha val="30000"/>
                </a:sys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Megapixels</a:t>
                </a:r>
              </a:p>
            </c:rich>
          </c:tx>
          <c:layout>
            <c:manualLayout>
              <c:xMode val="edge"/>
              <c:yMode val="edge"/>
              <c:x val="0.41986036910639585"/>
              <c:y val="0.9682816938719313"/>
            </c:manualLayout>
          </c:layout>
        </c:title>
        <c:numFmt formatCode="0" sourceLinked="0"/>
        <c:majorTickMark val="none"/>
        <c:tickLblPos val="low"/>
        <c:crossAx val="45886848"/>
        <c:crosses val="max"/>
        <c:crossBetween val="midCat"/>
        <c:majorUnit val="2"/>
        <c:minorUnit val="0.8"/>
      </c:valAx>
      <c:valAx>
        <c:axId val="45886848"/>
        <c:scaling>
          <c:orientation val="minMax"/>
          <c:max val="16"/>
          <c:min val="0"/>
        </c:scaling>
        <c:axPos val="l"/>
        <c:majorGridlines/>
        <c:minorGridlines>
          <c:spPr>
            <a:ln>
              <a:solidFill>
                <a:schemeClr val="tx1">
                  <a:lumMod val="65000"/>
                  <a:lumOff val="35000"/>
                  <a:alpha val="6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Pixelgrootte in µm</a:t>
                </a:r>
              </a:p>
            </c:rich>
          </c:tx>
          <c:layout/>
        </c:title>
        <c:numFmt formatCode="0" sourceLinked="0"/>
        <c:majorTickMark val="none"/>
        <c:tickLblPos val="nextTo"/>
        <c:spPr>
          <a:noFill/>
          <a:ln w="12700" cap="flat"/>
          <a:effectLst/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45884928"/>
        <c:crossesAt val="0"/>
        <c:crossBetween val="midCat"/>
      </c:valAx>
      <c:spPr>
        <a:solidFill>
          <a:srgbClr val="EEECE1">
            <a:lumMod val="10000"/>
          </a:srgbClr>
        </a:solidFill>
      </c:spPr>
    </c:plotArea>
    <c:legend>
      <c:legendPos val="r"/>
      <c:legendEntry>
        <c:idx val="0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nl-NL"/>
          </a:p>
        </c:txPr>
      </c:legendEntry>
      <c:legendEntry>
        <c:idx val="1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nl-NL"/>
          </a:p>
        </c:txPr>
      </c:legendEntry>
      <c:legendEntry>
        <c:idx val="2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nl-NL"/>
          </a:p>
        </c:txPr>
      </c:legendEntry>
      <c:legendEntry>
        <c:idx val="3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nl-NL"/>
          </a:p>
        </c:txPr>
      </c:legendEntry>
      <c:legendEntry>
        <c:idx val="4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nl-NL"/>
          </a:p>
        </c:txPr>
      </c:legendEntry>
      <c:legendEntry>
        <c:idx val="5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nl-NL"/>
          </a:p>
        </c:txPr>
      </c:legendEntry>
      <c:legendEntry>
        <c:idx val="6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nl-NL"/>
          </a:p>
        </c:txPr>
      </c:legendEntry>
      <c:legendEntry>
        <c:idx val="7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nl-NL"/>
          </a:p>
        </c:txPr>
      </c:legendEntry>
      <c:legendEntry>
        <c:idx val="8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nl-NL"/>
          </a:p>
        </c:txPr>
      </c:legendEntry>
      <c:legendEntry>
        <c:idx val="9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nl-NL"/>
          </a:p>
        </c:txPr>
      </c:legendEntry>
      <c:legendEntry>
        <c:idx val="10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nl-NL"/>
          </a:p>
        </c:txPr>
      </c:legendEntry>
      <c:legendEntry>
        <c:idx val="11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nl-NL"/>
          </a:p>
        </c:txPr>
      </c:legendEntry>
      <c:layout>
        <c:manualLayout>
          <c:xMode val="edge"/>
          <c:yMode val="edge"/>
          <c:x val="0.59735979752488255"/>
          <c:y val="0.12802953631283717"/>
          <c:w val="0.23729980390366526"/>
          <c:h val="0.4549161351154915"/>
        </c:manualLayout>
      </c:layout>
      <c:spPr>
        <a:solidFill>
          <a:sysClr val="windowText" lastClr="000000">
            <a:lumMod val="75000"/>
            <a:lumOff val="25000"/>
            <a:alpha val="70000"/>
          </a:sysClr>
        </a:solidFill>
      </c:spPr>
    </c:legend>
    <c:plotVisOnly val="1"/>
  </c:chart>
  <c:spPr>
    <a:solidFill>
      <a:sysClr val="window" lastClr="FFFFFF">
        <a:lumMod val="75000"/>
      </a:sysClr>
    </a:solidFill>
    <a:ln>
      <a:solidFill>
        <a:schemeClr val="tx1"/>
      </a:solidFill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11</xdr:col>
      <xdr:colOff>133351</xdr:colOff>
      <xdr:row>42</xdr:row>
      <xdr:rowOff>152399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E4:T10"/>
  <sheetViews>
    <sheetView tabSelected="1" topLeftCell="A3" workbookViewId="0">
      <selection activeCell="P12" sqref="P12"/>
    </sheetView>
  </sheetViews>
  <sheetFormatPr defaultRowHeight="15"/>
  <cols>
    <col min="3" max="3" width="10.5703125" bestFit="1" customWidth="1"/>
    <col min="5" max="5" width="19" customWidth="1"/>
    <col min="6" max="6" width="13.42578125" customWidth="1"/>
    <col min="7" max="7" width="16.28515625" customWidth="1"/>
    <col min="9" max="9" width="8.28515625" customWidth="1"/>
    <col min="10" max="10" width="16" customWidth="1"/>
    <col min="17" max="17" width="11.42578125" customWidth="1"/>
  </cols>
  <sheetData>
    <row r="4" spans="5:20">
      <c r="E4" s="23" t="s">
        <v>11</v>
      </c>
      <c r="F4" s="23"/>
      <c r="G4" s="23"/>
      <c r="H4" s="23"/>
      <c r="I4" s="23"/>
      <c r="J4" s="23"/>
      <c r="K4" s="23"/>
      <c r="L4" s="18"/>
      <c r="M4" s="16"/>
    </row>
    <row r="5" spans="5:20" ht="15" customHeight="1">
      <c r="E5" s="8" t="s">
        <v>6</v>
      </c>
      <c r="F5" s="25">
        <v>40</v>
      </c>
      <c r="G5" s="26" t="s">
        <v>32</v>
      </c>
      <c r="H5" s="25">
        <v>2.44</v>
      </c>
      <c r="I5" s="10"/>
      <c r="J5" s="9" t="s">
        <v>20</v>
      </c>
      <c r="K5" s="25">
        <v>1300</v>
      </c>
      <c r="L5" s="10"/>
      <c r="M5" s="14"/>
    </row>
    <row r="6" spans="5:20">
      <c r="E6" s="24"/>
      <c r="F6" s="24"/>
      <c r="G6" s="24"/>
      <c r="H6" s="24"/>
      <c r="I6" s="24"/>
      <c r="J6" s="24"/>
      <c r="K6" s="24"/>
      <c r="L6" s="24"/>
      <c r="M6" s="14"/>
    </row>
    <row r="7" spans="5:20">
      <c r="M7" s="14"/>
    </row>
    <row r="8" spans="5:20">
      <c r="J8" s="4"/>
      <c r="M8" s="14"/>
    </row>
    <row r="9" spans="5:20">
      <c r="E9" s="2"/>
      <c r="F9" s="2"/>
      <c r="G9" s="2"/>
      <c r="H9" s="2"/>
      <c r="I9" s="2"/>
      <c r="J9" s="5"/>
      <c r="M9" s="14"/>
      <c r="N9" s="1"/>
      <c r="O9" s="1"/>
      <c r="P9" s="1"/>
      <c r="Q9" s="1"/>
      <c r="R9" s="1"/>
      <c r="S9" s="1"/>
      <c r="T9" s="1"/>
    </row>
    <row r="10" spans="5:20">
      <c r="E10" s="2"/>
      <c r="F10" s="2"/>
      <c r="G10" s="2"/>
      <c r="H10" s="2"/>
      <c r="I10" s="2"/>
      <c r="J10" s="5"/>
    </row>
  </sheetData>
  <mergeCells count="2">
    <mergeCell ref="E4:K4"/>
    <mergeCell ref="E6:L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47"/>
  <sheetViews>
    <sheetView zoomScaleNormal="100" workbookViewId="0">
      <selection activeCell="A3" sqref="A3"/>
    </sheetView>
  </sheetViews>
  <sheetFormatPr defaultRowHeight="15"/>
  <cols>
    <col min="1" max="1" width="18.28515625" customWidth="1"/>
    <col min="2" max="2" width="11.42578125" customWidth="1"/>
    <col min="4" max="4" width="11.42578125" customWidth="1"/>
    <col min="5" max="7" width="12.28515625" customWidth="1"/>
    <col min="8" max="8" width="14.5703125" customWidth="1"/>
    <col min="9" max="10" width="12.28515625" customWidth="1"/>
    <col min="11" max="11" width="16" customWidth="1"/>
    <col min="12" max="13" width="11.42578125" customWidth="1"/>
    <col min="14" max="14" width="12.85546875" customWidth="1"/>
    <col min="15" max="15" width="11.42578125" customWidth="1"/>
    <col min="16" max="17" width="13.140625" customWidth="1"/>
    <col min="19" max="19" width="10.5703125" bestFit="1" customWidth="1"/>
    <col min="20" max="22" width="10.5703125" customWidth="1"/>
  </cols>
  <sheetData>
    <row r="1" spans="1:25">
      <c r="O1" s="16"/>
      <c r="P1" s="16"/>
      <c r="Q1" s="16"/>
      <c r="R1" s="14"/>
    </row>
    <row r="2" spans="1:25" ht="15.75" customHeight="1">
      <c r="A2" s="8" t="s">
        <v>33</v>
      </c>
      <c r="B2" s="8" t="s">
        <v>0</v>
      </c>
      <c r="C2" s="8" t="s">
        <v>7</v>
      </c>
      <c r="O2" s="14"/>
      <c r="P2" s="14"/>
      <c r="Q2" s="14"/>
      <c r="R2" s="14"/>
    </row>
    <row r="3" spans="1:25">
      <c r="A3" t="s">
        <v>14</v>
      </c>
      <c r="B3">
        <v>15.5</v>
      </c>
      <c r="C3">
        <v>4.8</v>
      </c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>
      <c r="A4" t="s">
        <v>1</v>
      </c>
      <c r="B4">
        <v>28.5</v>
      </c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5">
      <c r="A5" t="s">
        <v>31</v>
      </c>
      <c r="B5">
        <v>43.3</v>
      </c>
      <c r="C5">
        <v>7.18</v>
      </c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5">
      <c r="A6" t="s">
        <v>2</v>
      </c>
      <c r="B6">
        <v>116</v>
      </c>
      <c r="C6">
        <v>13.2</v>
      </c>
      <c r="E6" s="2"/>
      <c r="O6" s="14"/>
      <c r="P6" s="17"/>
      <c r="Q6" s="12"/>
      <c r="R6" s="14"/>
      <c r="S6" s="14"/>
      <c r="T6" s="14"/>
      <c r="U6" s="14"/>
      <c r="V6" s="14"/>
      <c r="W6" s="14"/>
      <c r="X6" s="14"/>
      <c r="Y6" s="14"/>
    </row>
    <row r="7" spans="1:25">
      <c r="A7" t="s">
        <v>3</v>
      </c>
      <c r="B7">
        <v>225</v>
      </c>
      <c r="C7">
        <v>17.3</v>
      </c>
      <c r="E7" s="2"/>
    </row>
    <row r="8" spans="1:25">
      <c r="A8" t="s">
        <v>29</v>
      </c>
      <c r="B8">
        <v>370</v>
      </c>
      <c r="C8">
        <v>23.7</v>
      </c>
      <c r="E8" s="2"/>
      <c r="F8" s="2"/>
      <c r="G8" s="3"/>
      <c r="H8" s="2"/>
      <c r="I8" s="2"/>
      <c r="J8" s="2"/>
      <c r="K8" s="5"/>
    </row>
    <row r="9" spans="1:25">
      <c r="A9" t="s">
        <v>28</v>
      </c>
      <c r="C9">
        <v>22.3</v>
      </c>
      <c r="E9" s="2"/>
      <c r="F9" s="2"/>
      <c r="G9" s="3"/>
      <c r="H9" s="2"/>
      <c r="I9" s="2"/>
      <c r="J9" s="2"/>
      <c r="K9" s="5"/>
    </row>
    <row r="10" spans="1:25">
      <c r="A10" t="s">
        <v>24</v>
      </c>
      <c r="B10">
        <v>864</v>
      </c>
      <c r="C10">
        <v>36</v>
      </c>
      <c r="E10" s="2"/>
      <c r="F10" s="2"/>
      <c r="G10" s="2"/>
      <c r="H10" s="2"/>
      <c r="I10" s="2"/>
      <c r="J10" s="2"/>
      <c r="K10" s="5"/>
    </row>
    <row r="11" spans="1:25">
      <c r="E11" s="2"/>
      <c r="F11" s="2"/>
      <c r="G11" s="2"/>
      <c r="H11" s="2"/>
      <c r="I11" s="2"/>
      <c r="J11" s="2"/>
      <c r="K11" s="5"/>
      <c r="L11" s="7"/>
      <c r="M11" s="7"/>
      <c r="N11" s="7"/>
      <c r="O11" s="7"/>
      <c r="P11" s="7"/>
      <c r="Q11" s="7"/>
    </row>
    <row r="12" spans="1:25">
      <c r="C12" s="21" t="s">
        <v>7</v>
      </c>
      <c r="D12" s="21"/>
      <c r="E12" s="21"/>
      <c r="F12" s="15"/>
      <c r="G12" s="20" t="s">
        <v>17</v>
      </c>
      <c r="H12" s="20"/>
      <c r="I12" s="20"/>
      <c r="K12" s="22" t="s">
        <v>13</v>
      </c>
      <c r="L12" s="22"/>
      <c r="M12" s="22"/>
      <c r="N12" s="22"/>
      <c r="O12" s="22"/>
      <c r="P12" s="22"/>
      <c r="Q12" s="22"/>
      <c r="R12" s="22"/>
      <c r="T12" s="20" t="s">
        <v>19</v>
      </c>
      <c r="U12" s="20"/>
      <c r="V12" s="20"/>
      <c r="W12" s="20"/>
      <c r="X12" s="20"/>
      <c r="Y12" s="20"/>
    </row>
    <row r="13" spans="1:25">
      <c r="A13" t="s">
        <v>12</v>
      </c>
      <c r="B13" t="s">
        <v>15</v>
      </c>
      <c r="C13" s="6" t="s">
        <v>8</v>
      </c>
      <c r="D13" t="s">
        <v>9</v>
      </c>
      <c r="E13" t="s">
        <v>16</v>
      </c>
      <c r="G13" s="6" t="s">
        <v>8</v>
      </c>
      <c r="H13" t="s">
        <v>9</v>
      </c>
      <c r="I13" t="s">
        <v>16</v>
      </c>
      <c r="K13" t="s">
        <v>5</v>
      </c>
      <c r="L13" t="s">
        <v>4</v>
      </c>
      <c r="M13" t="s">
        <v>30</v>
      </c>
      <c r="N13" t="s">
        <v>10</v>
      </c>
      <c r="O13" t="s">
        <v>2</v>
      </c>
      <c r="P13" t="str">
        <f>A5</f>
        <v>1/1.8"</v>
      </c>
      <c r="R13" t="s">
        <v>18</v>
      </c>
      <c r="T13" t="s">
        <v>21</v>
      </c>
      <c r="U13" t="s">
        <v>22</v>
      </c>
      <c r="V13" t="s">
        <v>23</v>
      </c>
      <c r="W13" t="s">
        <v>26</v>
      </c>
      <c r="X13" t="s">
        <v>25</v>
      </c>
      <c r="Y13" t="s">
        <v>27</v>
      </c>
    </row>
    <row r="14" spans="1:25">
      <c r="A14">
        <v>1</v>
      </c>
      <c r="B14">
        <f>grafiek!$K$5+A14*grafiek!$F$5</f>
        <v>1340</v>
      </c>
      <c r="C14" s="2">
        <f t="shared" ref="C14:C45" si="0">B14*(3/2)</f>
        <v>2010</v>
      </c>
      <c r="D14" s="2">
        <f>B14*(4/3)</f>
        <v>1786.6666666666665</v>
      </c>
      <c r="E14" s="2">
        <f>B14*(16/9)</f>
        <v>2382.2222222222222</v>
      </c>
      <c r="F14" s="2"/>
      <c r="G14" s="19">
        <f t="shared" ref="G14:G45" si="1">(B14*C14)/10^6</f>
        <v>2.6934</v>
      </c>
      <c r="H14" s="1">
        <f t="shared" ref="H14:H45" si="2">(B14*D14)/10^6</f>
        <v>2.394133333333333</v>
      </c>
      <c r="I14" s="1">
        <f t="shared" ref="I14:I45" si="3">(B14*E14)/10^6</f>
        <v>3.1921777777777773</v>
      </c>
      <c r="K14" s="1">
        <f t="shared" ref="K14:K45" si="4">($C$10/C14)*1000</f>
        <v>17.910447761194032</v>
      </c>
      <c r="L14" s="1">
        <f t="shared" ref="L14:L45" si="5">($C$8/C14)*1000</f>
        <v>11.791044776119401</v>
      </c>
      <c r="M14" s="1">
        <f>($C$9/C14)*1000</f>
        <v>11.09452736318408</v>
      </c>
      <c r="N14" s="1">
        <f>$C$7/(D14)*1000</f>
        <v>9.6828358208955247</v>
      </c>
      <c r="O14" s="1">
        <f>($C$6/C14)*1000</f>
        <v>6.567164179104477</v>
      </c>
      <c r="P14" s="1">
        <f>($C$5/D14)*1000</f>
        <v>4.0186567164179108</v>
      </c>
      <c r="R14" s="1">
        <f>($C$3/D14)*1000</f>
        <v>2.6865671641791047</v>
      </c>
      <c r="T14" s="1">
        <f>2.586/grafiek!H5</f>
        <v>1.0598360655737704</v>
      </c>
      <c r="U14">
        <f>5.171/grafiek!H5</f>
        <v>2.1192622950819673</v>
      </c>
      <c r="V14">
        <f>7.24/grafiek!H5</f>
        <v>2.9672131147540983</v>
      </c>
      <c r="W14">
        <f>10.34/grafiek!H5</f>
        <v>4.2377049180327866</v>
      </c>
      <c r="X14">
        <f>14.22/grafiek!H5</f>
        <v>5.8278688524590168</v>
      </c>
      <c r="Y14">
        <f>20.69/grafiek!H5</f>
        <v>8.4795081967213122</v>
      </c>
    </row>
    <row r="15" spans="1:25">
      <c r="A15">
        <v>2</v>
      </c>
      <c r="B15">
        <f>grafiek!$K$5+A15*grafiek!$F$5</f>
        <v>1380</v>
      </c>
      <c r="C15" s="2">
        <f t="shared" si="0"/>
        <v>2070</v>
      </c>
      <c r="D15" s="2">
        <f t="shared" ref="D15:D78" si="6">B15*(4/3)</f>
        <v>1840</v>
      </c>
      <c r="E15" s="2">
        <f t="shared" ref="E15:E78" si="7">B15*(16/9)</f>
        <v>2453.333333333333</v>
      </c>
      <c r="F15" s="2"/>
      <c r="G15" s="19">
        <f t="shared" si="1"/>
        <v>2.8565999999999998</v>
      </c>
      <c r="H15" s="1">
        <f t="shared" si="2"/>
        <v>2.5392000000000001</v>
      </c>
      <c r="I15" s="1">
        <f t="shared" si="3"/>
        <v>3.3855999999999997</v>
      </c>
      <c r="K15" s="1">
        <f t="shared" si="4"/>
        <v>17.391304347826086</v>
      </c>
      <c r="L15" s="1">
        <f t="shared" si="5"/>
        <v>11.44927536231884</v>
      </c>
      <c r="M15" s="1">
        <f t="shared" ref="M15:M78" si="8">($C$9/C15)*1000</f>
        <v>10.772946859903382</v>
      </c>
      <c r="N15" s="1">
        <f t="shared" ref="N15:N78" si="9">$C$7/(D15)*1000</f>
        <v>9.4021739130434785</v>
      </c>
      <c r="O15" s="1">
        <f t="shared" ref="O15:O45" si="10">($C$6/C15)*1000</f>
        <v>6.3768115942028984</v>
      </c>
      <c r="P15" s="1">
        <f t="shared" ref="P15:P78" si="11">($C$5/D15)*1000</f>
        <v>3.902173913043478</v>
      </c>
      <c r="R15" s="1">
        <f t="shared" ref="R15:R45" si="12">($C$3/D15)*1000</f>
        <v>2.6086956521739126</v>
      </c>
      <c r="T15" s="1">
        <f t="shared" ref="T15:Y15" si="13">T$14</f>
        <v>1.0598360655737704</v>
      </c>
      <c r="U15">
        <f t="shared" si="13"/>
        <v>2.1192622950819673</v>
      </c>
      <c r="V15">
        <f t="shared" si="13"/>
        <v>2.9672131147540983</v>
      </c>
      <c r="W15">
        <f t="shared" si="13"/>
        <v>4.2377049180327866</v>
      </c>
      <c r="X15">
        <f t="shared" si="13"/>
        <v>5.8278688524590168</v>
      </c>
      <c r="Y15">
        <f t="shared" si="13"/>
        <v>8.4795081967213122</v>
      </c>
    </row>
    <row r="16" spans="1:25">
      <c r="A16">
        <v>3</v>
      </c>
      <c r="B16">
        <f>grafiek!$K$5+A16*grafiek!$F$5</f>
        <v>1420</v>
      </c>
      <c r="C16" s="2">
        <f t="shared" si="0"/>
        <v>2130</v>
      </c>
      <c r="D16" s="2">
        <f t="shared" si="6"/>
        <v>1893.3333333333333</v>
      </c>
      <c r="E16" s="2">
        <f t="shared" si="7"/>
        <v>2524.4444444444443</v>
      </c>
      <c r="F16" s="2"/>
      <c r="G16" s="19">
        <f t="shared" si="1"/>
        <v>3.0246</v>
      </c>
      <c r="H16" s="1">
        <f t="shared" si="2"/>
        <v>2.688533333333333</v>
      </c>
      <c r="I16" s="1">
        <f t="shared" si="3"/>
        <v>3.584711111111111</v>
      </c>
      <c r="K16" s="1">
        <f t="shared" si="4"/>
        <v>16.901408450704224</v>
      </c>
      <c r="L16" s="1">
        <f t="shared" si="5"/>
        <v>11.126760563380282</v>
      </c>
      <c r="M16" s="1">
        <f t="shared" si="8"/>
        <v>10.469483568075118</v>
      </c>
      <c r="N16" s="1">
        <f t="shared" si="9"/>
        <v>9.137323943661972</v>
      </c>
      <c r="O16" s="1">
        <f t="shared" si="10"/>
        <v>6.197183098591549</v>
      </c>
      <c r="P16" s="1">
        <f t="shared" si="11"/>
        <v>3.7922535211267605</v>
      </c>
      <c r="R16" s="1">
        <f t="shared" si="12"/>
        <v>2.5352112676056335</v>
      </c>
      <c r="T16" s="1">
        <f t="shared" ref="T16:Y47" si="14">T$14</f>
        <v>1.0598360655737704</v>
      </c>
      <c r="U16">
        <f t="shared" si="14"/>
        <v>2.1192622950819673</v>
      </c>
      <c r="V16">
        <f t="shared" si="14"/>
        <v>2.9672131147540983</v>
      </c>
      <c r="W16">
        <f t="shared" si="14"/>
        <v>4.2377049180327866</v>
      </c>
      <c r="X16">
        <f t="shared" si="14"/>
        <v>5.8278688524590168</v>
      </c>
      <c r="Y16">
        <f t="shared" si="14"/>
        <v>8.4795081967213122</v>
      </c>
    </row>
    <row r="17" spans="1:25">
      <c r="A17">
        <v>4</v>
      </c>
      <c r="B17">
        <f>grafiek!$K$5+A17*grafiek!$F$5</f>
        <v>1460</v>
      </c>
      <c r="C17" s="2">
        <f t="shared" si="0"/>
        <v>2190</v>
      </c>
      <c r="D17" s="2">
        <f t="shared" si="6"/>
        <v>1946.6666666666665</v>
      </c>
      <c r="E17" s="2">
        <f t="shared" si="7"/>
        <v>2595.5555555555552</v>
      </c>
      <c r="F17" s="2"/>
      <c r="G17" s="19">
        <f t="shared" si="1"/>
        <v>3.1974</v>
      </c>
      <c r="H17" s="1">
        <f t="shared" si="2"/>
        <v>2.842133333333333</v>
      </c>
      <c r="I17" s="1">
        <f t="shared" si="3"/>
        <v>3.7895111111111106</v>
      </c>
      <c r="K17" s="1">
        <f t="shared" si="4"/>
        <v>16.43835616438356</v>
      </c>
      <c r="L17" s="1">
        <f t="shared" si="5"/>
        <v>10.821917808219178</v>
      </c>
      <c r="M17" s="1">
        <f t="shared" si="8"/>
        <v>10.182648401826484</v>
      </c>
      <c r="N17" s="1">
        <f t="shared" si="9"/>
        <v>8.8869863013698644</v>
      </c>
      <c r="O17" s="1">
        <f t="shared" si="10"/>
        <v>6.0273972602739718</v>
      </c>
      <c r="P17" s="1">
        <f t="shared" si="11"/>
        <v>3.6883561643835616</v>
      </c>
      <c r="R17" s="1">
        <f t="shared" si="12"/>
        <v>2.4657534246575343</v>
      </c>
      <c r="T17" s="1">
        <f t="shared" si="14"/>
        <v>1.0598360655737704</v>
      </c>
      <c r="U17">
        <f t="shared" si="14"/>
        <v>2.1192622950819673</v>
      </c>
      <c r="V17">
        <f t="shared" si="14"/>
        <v>2.9672131147540983</v>
      </c>
      <c r="W17">
        <f t="shared" si="14"/>
        <v>4.2377049180327866</v>
      </c>
      <c r="X17">
        <f t="shared" si="14"/>
        <v>5.8278688524590168</v>
      </c>
      <c r="Y17">
        <f t="shared" si="14"/>
        <v>8.4795081967213122</v>
      </c>
    </row>
    <row r="18" spans="1:25">
      <c r="A18">
        <v>5</v>
      </c>
      <c r="B18">
        <f>grafiek!$K$5+A18*grafiek!$F$5</f>
        <v>1500</v>
      </c>
      <c r="C18" s="2">
        <f t="shared" si="0"/>
        <v>2250</v>
      </c>
      <c r="D18" s="2">
        <f t="shared" si="6"/>
        <v>2000</v>
      </c>
      <c r="E18" s="2">
        <f t="shared" si="7"/>
        <v>2666.6666666666665</v>
      </c>
      <c r="F18" s="2"/>
      <c r="G18" s="19">
        <f t="shared" si="1"/>
        <v>3.375</v>
      </c>
      <c r="H18" s="1">
        <f t="shared" si="2"/>
        <v>3</v>
      </c>
      <c r="I18" s="1">
        <f t="shared" si="3"/>
        <v>4</v>
      </c>
      <c r="K18" s="1">
        <f t="shared" si="4"/>
        <v>16</v>
      </c>
      <c r="L18" s="1">
        <f t="shared" si="5"/>
        <v>10.533333333333333</v>
      </c>
      <c r="M18" s="1">
        <f t="shared" si="8"/>
        <v>9.9111111111111114</v>
      </c>
      <c r="N18" s="1">
        <f t="shared" si="9"/>
        <v>8.65</v>
      </c>
      <c r="O18" s="1">
        <f t="shared" si="10"/>
        <v>5.8666666666666671</v>
      </c>
      <c r="P18" s="1">
        <f t="shared" si="11"/>
        <v>3.59</v>
      </c>
      <c r="R18" s="1">
        <f t="shared" si="12"/>
        <v>2.4</v>
      </c>
      <c r="T18" s="1">
        <f t="shared" si="14"/>
        <v>1.0598360655737704</v>
      </c>
      <c r="U18">
        <f t="shared" si="14"/>
        <v>2.1192622950819673</v>
      </c>
      <c r="V18">
        <f t="shared" si="14"/>
        <v>2.9672131147540983</v>
      </c>
      <c r="W18">
        <f t="shared" si="14"/>
        <v>4.2377049180327866</v>
      </c>
      <c r="X18">
        <f t="shared" si="14"/>
        <v>5.8278688524590168</v>
      </c>
      <c r="Y18">
        <f t="shared" si="14"/>
        <v>8.4795081967213122</v>
      </c>
    </row>
    <row r="19" spans="1:25">
      <c r="A19">
        <v>6</v>
      </c>
      <c r="B19">
        <f>grafiek!$K$5+A19*grafiek!$F$5</f>
        <v>1540</v>
      </c>
      <c r="C19" s="2">
        <f t="shared" si="0"/>
        <v>2310</v>
      </c>
      <c r="D19" s="2">
        <f t="shared" si="6"/>
        <v>2053.333333333333</v>
      </c>
      <c r="E19" s="2">
        <f t="shared" si="7"/>
        <v>2737.7777777777778</v>
      </c>
      <c r="F19" s="2"/>
      <c r="G19" s="19">
        <f t="shared" si="1"/>
        <v>3.5573999999999999</v>
      </c>
      <c r="H19" s="1">
        <f t="shared" si="2"/>
        <v>3.1621333333333332</v>
      </c>
      <c r="I19" s="1">
        <f t="shared" si="3"/>
        <v>4.2161777777777782</v>
      </c>
      <c r="K19" s="1">
        <f t="shared" si="4"/>
        <v>15.584415584415584</v>
      </c>
      <c r="L19" s="1">
        <f t="shared" si="5"/>
        <v>10.259740259740258</v>
      </c>
      <c r="M19" s="1">
        <f t="shared" si="8"/>
        <v>9.6536796536796547</v>
      </c>
      <c r="N19" s="1">
        <f t="shared" si="9"/>
        <v>8.425324675324676</v>
      </c>
      <c r="O19" s="1">
        <f t="shared" si="10"/>
        <v>5.7142857142857144</v>
      </c>
      <c r="P19" s="1">
        <f t="shared" si="11"/>
        <v>3.4967532467532472</v>
      </c>
      <c r="R19" s="1">
        <f t="shared" si="12"/>
        <v>2.337662337662338</v>
      </c>
      <c r="T19" s="1">
        <f t="shared" si="14"/>
        <v>1.0598360655737704</v>
      </c>
      <c r="U19">
        <f t="shared" si="14"/>
        <v>2.1192622950819673</v>
      </c>
      <c r="V19">
        <f t="shared" si="14"/>
        <v>2.9672131147540983</v>
      </c>
      <c r="W19">
        <f t="shared" si="14"/>
        <v>4.2377049180327866</v>
      </c>
      <c r="X19">
        <f t="shared" si="14"/>
        <v>5.8278688524590168</v>
      </c>
      <c r="Y19">
        <f t="shared" si="14"/>
        <v>8.4795081967213122</v>
      </c>
    </row>
    <row r="20" spans="1:25">
      <c r="A20">
        <v>7</v>
      </c>
      <c r="B20">
        <f>grafiek!$K$5+A20*grafiek!$F$5</f>
        <v>1580</v>
      </c>
      <c r="C20" s="2">
        <f t="shared" si="0"/>
        <v>2370</v>
      </c>
      <c r="D20" s="2">
        <f t="shared" si="6"/>
        <v>2106.6666666666665</v>
      </c>
      <c r="E20" s="2">
        <f t="shared" si="7"/>
        <v>2808.8888888888887</v>
      </c>
      <c r="F20" s="2"/>
      <c r="G20" s="19">
        <f t="shared" si="1"/>
        <v>3.7446000000000002</v>
      </c>
      <c r="H20" s="1">
        <f t="shared" si="2"/>
        <v>3.3285333333333331</v>
      </c>
      <c r="I20" s="1">
        <f t="shared" si="3"/>
        <v>4.4380444444444445</v>
      </c>
      <c r="K20" s="1">
        <f t="shared" si="4"/>
        <v>15.189873417721518</v>
      </c>
      <c r="L20" s="1">
        <f t="shared" si="5"/>
        <v>10</v>
      </c>
      <c r="M20" s="1">
        <f t="shared" si="8"/>
        <v>9.4092827004219401</v>
      </c>
      <c r="N20" s="1">
        <f t="shared" si="9"/>
        <v>8.2120253164556978</v>
      </c>
      <c r="O20" s="1">
        <f t="shared" si="10"/>
        <v>5.5696202531645573</v>
      </c>
      <c r="P20" s="1">
        <f t="shared" si="11"/>
        <v>3.4082278481012662</v>
      </c>
      <c r="R20" s="1">
        <f t="shared" si="12"/>
        <v>2.278481012658228</v>
      </c>
      <c r="T20" s="1">
        <f t="shared" si="14"/>
        <v>1.0598360655737704</v>
      </c>
      <c r="U20">
        <f t="shared" si="14"/>
        <v>2.1192622950819673</v>
      </c>
      <c r="V20">
        <f t="shared" si="14"/>
        <v>2.9672131147540983</v>
      </c>
      <c r="W20">
        <f t="shared" si="14"/>
        <v>4.2377049180327866</v>
      </c>
      <c r="X20">
        <f t="shared" si="14"/>
        <v>5.8278688524590168</v>
      </c>
      <c r="Y20">
        <f t="shared" si="14"/>
        <v>8.4795081967213122</v>
      </c>
    </row>
    <row r="21" spans="1:25">
      <c r="A21">
        <v>8</v>
      </c>
      <c r="B21">
        <f>grafiek!$K$5+A21*grafiek!$F$5</f>
        <v>1620</v>
      </c>
      <c r="C21" s="2">
        <f t="shared" si="0"/>
        <v>2430</v>
      </c>
      <c r="D21" s="2">
        <f t="shared" si="6"/>
        <v>2160</v>
      </c>
      <c r="E21" s="2">
        <f t="shared" si="7"/>
        <v>2880</v>
      </c>
      <c r="F21" s="2"/>
      <c r="G21" s="19">
        <f t="shared" si="1"/>
        <v>3.9365999999999999</v>
      </c>
      <c r="H21" s="1">
        <f t="shared" si="2"/>
        <v>3.4992000000000001</v>
      </c>
      <c r="I21" s="1">
        <f t="shared" si="3"/>
        <v>4.6656000000000004</v>
      </c>
      <c r="K21" s="1">
        <f t="shared" si="4"/>
        <v>14.814814814814815</v>
      </c>
      <c r="L21" s="1">
        <f t="shared" si="5"/>
        <v>9.7530864197530853</v>
      </c>
      <c r="M21" s="1">
        <f t="shared" si="8"/>
        <v>9.1769547325102874</v>
      </c>
      <c r="N21" s="1">
        <f t="shared" si="9"/>
        <v>8.0092592592592595</v>
      </c>
      <c r="O21" s="1">
        <f t="shared" si="10"/>
        <v>5.4320987654320989</v>
      </c>
      <c r="P21" s="1">
        <f t="shared" si="11"/>
        <v>3.324074074074074</v>
      </c>
      <c r="R21" s="1">
        <f t="shared" si="12"/>
        <v>2.2222222222222223</v>
      </c>
      <c r="T21" s="1">
        <f t="shared" si="14"/>
        <v>1.0598360655737704</v>
      </c>
      <c r="U21">
        <f t="shared" si="14"/>
        <v>2.1192622950819673</v>
      </c>
      <c r="V21">
        <f t="shared" si="14"/>
        <v>2.9672131147540983</v>
      </c>
      <c r="W21">
        <f t="shared" si="14"/>
        <v>4.2377049180327866</v>
      </c>
      <c r="X21">
        <f t="shared" si="14"/>
        <v>5.8278688524590168</v>
      </c>
      <c r="Y21">
        <f t="shared" si="14"/>
        <v>8.4795081967213122</v>
      </c>
    </row>
    <row r="22" spans="1:25">
      <c r="A22">
        <v>9</v>
      </c>
      <c r="B22">
        <f>grafiek!$K$5+A22*grafiek!$F$5</f>
        <v>1660</v>
      </c>
      <c r="C22" s="2">
        <f t="shared" si="0"/>
        <v>2490</v>
      </c>
      <c r="D22" s="2">
        <f t="shared" si="6"/>
        <v>2213.333333333333</v>
      </c>
      <c r="E22" s="2">
        <f t="shared" si="7"/>
        <v>2951.1111111111109</v>
      </c>
      <c r="F22" s="2"/>
      <c r="G22" s="19">
        <f t="shared" si="1"/>
        <v>4.1334</v>
      </c>
      <c r="H22" s="1">
        <f t="shared" si="2"/>
        <v>3.6741333333333328</v>
      </c>
      <c r="I22" s="1">
        <f t="shared" si="3"/>
        <v>4.8988444444444443</v>
      </c>
      <c r="K22" s="1">
        <f t="shared" si="4"/>
        <v>14.457831325301205</v>
      </c>
      <c r="L22" s="1">
        <f t="shared" si="5"/>
        <v>9.5180722891566258</v>
      </c>
      <c r="M22" s="1">
        <f t="shared" si="8"/>
        <v>8.9558232931726902</v>
      </c>
      <c r="N22" s="1">
        <f t="shared" si="9"/>
        <v>7.8162650602409665</v>
      </c>
      <c r="O22" s="1">
        <f t="shared" si="10"/>
        <v>5.3012048192771086</v>
      </c>
      <c r="P22" s="1">
        <f t="shared" si="11"/>
        <v>3.2439759036144582</v>
      </c>
      <c r="R22" s="1">
        <f t="shared" si="12"/>
        <v>2.1686746987951806</v>
      </c>
      <c r="T22" s="1">
        <f t="shared" si="14"/>
        <v>1.0598360655737704</v>
      </c>
      <c r="U22">
        <f t="shared" si="14"/>
        <v>2.1192622950819673</v>
      </c>
      <c r="V22">
        <f t="shared" si="14"/>
        <v>2.9672131147540983</v>
      </c>
      <c r="W22">
        <f t="shared" si="14"/>
        <v>4.2377049180327866</v>
      </c>
      <c r="X22">
        <f t="shared" si="14"/>
        <v>5.8278688524590168</v>
      </c>
      <c r="Y22">
        <f t="shared" si="14"/>
        <v>8.4795081967213122</v>
      </c>
    </row>
    <row r="23" spans="1:25">
      <c r="A23">
        <v>10</v>
      </c>
      <c r="B23">
        <f>grafiek!$K$5+A23*grafiek!$F$5</f>
        <v>1700</v>
      </c>
      <c r="C23" s="2">
        <f t="shared" si="0"/>
        <v>2550</v>
      </c>
      <c r="D23" s="2">
        <f t="shared" si="6"/>
        <v>2266.6666666666665</v>
      </c>
      <c r="E23" s="2">
        <f t="shared" si="7"/>
        <v>3022.2222222222222</v>
      </c>
      <c r="F23" s="2"/>
      <c r="G23" s="19">
        <f t="shared" si="1"/>
        <v>4.335</v>
      </c>
      <c r="H23" s="1">
        <f t="shared" si="2"/>
        <v>3.8533333333333331</v>
      </c>
      <c r="I23" s="1">
        <f t="shared" si="3"/>
        <v>5.137777777777778</v>
      </c>
      <c r="K23" s="1">
        <f t="shared" si="4"/>
        <v>14.117647058823531</v>
      </c>
      <c r="L23" s="1">
        <f t="shared" si="5"/>
        <v>9.2941176470588225</v>
      </c>
      <c r="M23" s="1">
        <f t="shared" si="8"/>
        <v>8.7450980392156854</v>
      </c>
      <c r="N23" s="1">
        <f t="shared" si="9"/>
        <v>7.632352941176471</v>
      </c>
      <c r="O23" s="1">
        <f t="shared" si="10"/>
        <v>5.1764705882352935</v>
      </c>
      <c r="P23" s="1">
        <f t="shared" si="11"/>
        <v>3.1676470588235293</v>
      </c>
      <c r="R23" s="1">
        <f t="shared" si="12"/>
        <v>2.1176470588235299</v>
      </c>
      <c r="T23" s="1">
        <f t="shared" si="14"/>
        <v>1.0598360655737704</v>
      </c>
      <c r="U23">
        <f t="shared" si="14"/>
        <v>2.1192622950819673</v>
      </c>
      <c r="V23">
        <f t="shared" si="14"/>
        <v>2.9672131147540983</v>
      </c>
      <c r="W23">
        <f t="shared" si="14"/>
        <v>4.2377049180327866</v>
      </c>
      <c r="X23">
        <f t="shared" si="14"/>
        <v>5.8278688524590168</v>
      </c>
      <c r="Y23">
        <f t="shared" si="14"/>
        <v>8.4795081967213122</v>
      </c>
    </row>
    <row r="24" spans="1:25">
      <c r="A24">
        <v>11</v>
      </c>
      <c r="B24">
        <f>grafiek!$K$5+A24*grafiek!$F$5</f>
        <v>1740</v>
      </c>
      <c r="C24" s="2">
        <f t="shared" si="0"/>
        <v>2610</v>
      </c>
      <c r="D24" s="2">
        <f t="shared" si="6"/>
        <v>2320</v>
      </c>
      <c r="E24" s="2">
        <f t="shared" si="7"/>
        <v>3093.333333333333</v>
      </c>
      <c r="F24" s="2"/>
      <c r="G24" s="19">
        <f t="shared" si="1"/>
        <v>4.5414000000000003</v>
      </c>
      <c r="H24" s="1">
        <f t="shared" si="2"/>
        <v>4.0368000000000004</v>
      </c>
      <c r="I24" s="1">
        <f t="shared" si="3"/>
        <v>5.3823999999999987</v>
      </c>
      <c r="K24" s="1">
        <f t="shared" si="4"/>
        <v>13.793103448275861</v>
      </c>
      <c r="L24" s="1">
        <f t="shared" si="5"/>
        <v>9.0804597701149437</v>
      </c>
      <c r="M24" s="1">
        <f t="shared" si="8"/>
        <v>8.5440613026819925</v>
      </c>
      <c r="N24" s="1">
        <f t="shared" si="9"/>
        <v>7.4568965517241379</v>
      </c>
      <c r="O24" s="1">
        <f t="shared" si="10"/>
        <v>5.0574712643678161</v>
      </c>
      <c r="P24" s="1">
        <f t="shared" si="11"/>
        <v>3.0948275862068964</v>
      </c>
      <c r="R24" s="1">
        <f t="shared" si="12"/>
        <v>2.0689655172413794</v>
      </c>
      <c r="T24" s="1">
        <f t="shared" si="14"/>
        <v>1.0598360655737704</v>
      </c>
      <c r="U24">
        <f t="shared" si="14"/>
        <v>2.1192622950819673</v>
      </c>
      <c r="V24">
        <f t="shared" si="14"/>
        <v>2.9672131147540983</v>
      </c>
      <c r="W24">
        <f t="shared" si="14"/>
        <v>4.2377049180327866</v>
      </c>
      <c r="X24">
        <f t="shared" si="14"/>
        <v>5.8278688524590168</v>
      </c>
      <c r="Y24">
        <f t="shared" si="14"/>
        <v>8.4795081967213122</v>
      </c>
    </row>
    <row r="25" spans="1:25">
      <c r="A25">
        <v>12</v>
      </c>
      <c r="B25">
        <f>grafiek!$K$5+A25*grafiek!$F$5</f>
        <v>1780</v>
      </c>
      <c r="C25" s="2">
        <f t="shared" si="0"/>
        <v>2670</v>
      </c>
      <c r="D25" s="2">
        <f t="shared" si="6"/>
        <v>2373.333333333333</v>
      </c>
      <c r="E25" s="2">
        <f t="shared" si="7"/>
        <v>3164.4444444444443</v>
      </c>
      <c r="F25" s="2"/>
      <c r="G25" s="19">
        <f t="shared" si="1"/>
        <v>4.7526000000000002</v>
      </c>
      <c r="H25" s="1">
        <f t="shared" si="2"/>
        <v>4.2245333333333326</v>
      </c>
      <c r="I25" s="1">
        <f t="shared" si="3"/>
        <v>5.632711111111111</v>
      </c>
      <c r="K25" s="1">
        <f t="shared" si="4"/>
        <v>13.483146067415731</v>
      </c>
      <c r="L25" s="1">
        <f t="shared" si="5"/>
        <v>8.8764044943820224</v>
      </c>
      <c r="M25" s="1">
        <f t="shared" si="8"/>
        <v>8.3520599250936343</v>
      </c>
      <c r="N25" s="1">
        <f t="shared" si="9"/>
        <v>7.2893258426966305</v>
      </c>
      <c r="O25" s="1">
        <f t="shared" si="10"/>
        <v>4.9438202247191008</v>
      </c>
      <c r="P25" s="1">
        <f t="shared" si="11"/>
        <v>3.0252808988764048</v>
      </c>
      <c r="R25" s="1">
        <f t="shared" si="12"/>
        <v>2.0224719101123596</v>
      </c>
      <c r="T25" s="1">
        <f t="shared" si="14"/>
        <v>1.0598360655737704</v>
      </c>
      <c r="U25">
        <f t="shared" si="14"/>
        <v>2.1192622950819673</v>
      </c>
      <c r="V25">
        <f t="shared" si="14"/>
        <v>2.9672131147540983</v>
      </c>
      <c r="W25">
        <f t="shared" si="14"/>
        <v>4.2377049180327866</v>
      </c>
      <c r="X25">
        <f t="shared" si="14"/>
        <v>5.8278688524590168</v>
      </c>
      <c r="Y25">
        <f t="shared" si="14"/>
        <v>8.4795081967213122</v>
      </c>
    </row>
    <row r="26" spans="1:25">
      <c r="A26">
        <v>13</v>
      </c>
      <c r="B26">
        <f>grafiek!$K$5+A26*grafiek!$F$5</f>
        <v>1820</v>
      </c>
      <c r="C26" s="2">
        <f t="shared" si="0"/>
        <v>2730</v>
      </c>
      <c r="D26" s="2">
        <f t="shared" si="6"/>
        <v>2426.6666666666665</v>
      </c>
      <c r="E26" s="2">
        <f t="shared" si="7"/>
        <v>3235.5555555555552</v>
      </c>
      <c r="F26" s="2"/>
      <c r="G26" s="19">
        <f t="shared" si="1"/>
        <v>4.9686000000000003</v>
      </c>
      <c r="H26" s="1">
        <f t="shared" si="2"/>
        <v>4.4165333333333328</v>
      </c>
      <c r="I26" s="1">
        <f t="shared" si="3"/>
        <v>5.8887111111111103</v>
      </c>
      <c r="K26" s="1">
        <f t="shared" si="4"/>
        <v>13.186813186813186</v>
      </c>
      <c r="L26" s="1">
        <f t="shared" si="5"/>
        <v>8.6813186813186807</v>
      </c>
      <c r="M26" s="1">
        <f t="shared" si="8"/>
        <v>8.1684981684981679</v>
      </c>
      <c r="N26" s="1">
        <f t="shared" si="9"/>
        <v>7.1291208791208796</v>
      </c>
      <c r="O26" s="1">
        <f t="shared" si="10"/>
        <v>4.8351648351648349</v>
      </c>
      <c r="P26" s="1">
        <f t="shared" si="11"/>
        <v>2.9587912087912089</v>
      </c>
      <c r="R26" s="1">
        <f t="shared" si="12"/>
        <v>1.9780219780219781</v>
      </c>
      <c r="T26" s="1">
        <f t="shared" si="14"/>
        <v>1.0598360655737704</v>
      </c>
      <c r="U26">
        <f t="shared" si="14"/>
        <v>2.1192622950819673</v>
      </c>
      <c r="V26">
        <f t="shared" si="14"/>
        <v>2.9672131147540983</v>
      </c>
      <c r="W26">
        <f t="shared" si="14"/>
        <v>4.2377049180327866</v>
      </c>
      <c r="X26">
        <f t="shared" si="14"/>
        <v>5.8278688524590168</v>
      </c>
      <c r="Y26">
        <f t="shared" si="14"/>
        <v>8.4795081967213122</v>
      </c>
    </row>
    <row r="27" spans="1:25">
      <c r="A27">
        <v>14</v>
      </c>
      <c r="B27">
        <f>grafiek!$K$5+A27*grafiek!$F$5</f>
        <v>1860</v>
      </c>
      <c r="C27" s="2">
        <f t="shared" si="0"/>
        <v>2790</v>
      </c>
      <c r="D27" s="2">
        <f t="shared" si="6"/>
        <v>2480</v>
      </c>
      <c r="E27" s="2">
        <f t="shared" si="7"/>
        <v>3306.6666666666665</v>
      </c>
      <c r="F27" s="2"/>
      <c r="G27" s="19">
        <f t="shared" si="1"/>
        <v>5.1894</v>
      </c>
      <c r="H27" s="1">
        <f t="shared" si="2"/>
        <v>4.6128</v>
      </c>
      <c r="I27" s="1">
        <f t="shared" si="3"/>
        <v>6.1504000000000003</v>
      </c>
      <c r="K27" s="1">
        <f t="shared" si="4"/>
        <v>12.903225806451612</v>
      </c>
      <c r="L27" s="1">
        <f t="shared" si="5"/>
        <v>8.4946236559139781</v>
      </c>
      <c r="M27" s="1">
        <f t="shared" si="8"/>
        <v>7.9928315412186386</v>
      </c>
      <c r="N27" s="1">
        <f t="shared" si="9"/>
        <v>6.9758064516129039</v>
      </c>
      <c r="O27" s="1">
        <f t="shared" si="10"/>
        <v>4.731182795698925</v>
      </c>
      <c r="P27" s="1">
        <f t="shared" si="11"/>
        <v>2.8951612903225805</v>
      </c>
      <c r="R27" s="1">
        <f t="shared" si="12"/>
        <v>1.935483870967742</v>
      </c>
      <c r="T27" s="1">
        <f t="shared" si="14"/>
        <v>1.0598360655737704</v>
      </c>
      <c r="U27">
        <f t="shared" si="14"/>
        <v>2.1192622950819673</v>
      </c>
      <c r="V27">
        <f t="shared" si="14"/>
        <v>2.9672131147540983</v>
      </c>
      <c r="W27">
        <f t="shared" si="14"/>
        <v>4.2377049180327866</v>
      </c>
      <c r="X27">
        <f t="shared" si="14"/>
        <v>5.8278688524590168</v>
      </c>
      <c r="Y27">
        <f t="shared" si="14"/>
        <v>8.4795081967213122</v>
      </c>
    </row>
    <row r="28" spans="1:25">
      <c r="A28">
        <v>15</v>
      </c>
      <c r="B28">
        <f>grafiek!$K$5+A28*grafiek!$F$5</f>
        <v>1900</v>
      </c>
      <c r="C28" s="2">
        <f t="shared" si="0"/>
        <v>2850</v>
      </c>
      <c r="D28" s="2">
        <f t="shared" si="6"/>
        <v>2533.333333333333</v>
      </c>
      <c r="E28" s="2">
        <f t="shared" si="7"/>
        <v>3377.7777777777774</v>
      </c>
      <c r="F28" s="2"/>
      <c r="G28" s="19">
        <f t="shared" si="1"/>
        <v>5.415</v>
      </c>
      <c r="H28" s="1">
        <f t="shared" si="2"/>
        <v>4.8133333333333335</v>
      </c>
      <c r="I28" s="1">
        <f t="shared" si="3"/>
        <v>6.4177777777777774</v>
      </c>
      <c r="K28" s="1">
        <f t="shared" si="4"/>
        <v>12.631578947368421</v>
      </c>
      <c r="L28" s="1">
        <f t="shared" si="5"/>
        <v>8.3157894736842106</v>
      </c>
      <c r="M28" s="1">
        <f t="shared" si="8"/>
        <v>7.8245614035087723</v>
      </c>
      <c r="N28" s="1">
        <f t="shared" si="9"/>
        <v>6.8289473684210531</v>
      </c>
      <c r="O28" s="1">
        <f t="shared" si="10"/>
        <v>4.6315789473684204</v>
      </c>
      <c r="P28" s="1">
        <f t="shared" si="11"/>
        <v>2.8342105263157897</v>
      </c>
      <c r="R28" s="1">
        <f t="shared" si="12"/>
        <v>1.8947368421052633</v>
      </c>
      <c r="T28" s="1">
        <f t="shared" si="14"/>
        <v>1.0598360655737704</v>
      </c>
      <c r="U28">
        <f t="shared" si="14"/>
        <v>2.1192622950819673</v>
      </c>
      <c r="V28">
        <f t="shared" si="14"/>
        <v>2.9672131147540983</v>
      </c>
      <c r="W28">
        <f t="shared" si="14"/>
        <v>4.2377049180327866</v>
      </c>
      <c r="X28">
        <f t="shared" si="14"/>
        <v>5.8278688524590168</v>
      </c>
      <c r="Y28">
        <f t="shared" si="14"/>
        <v>8.4795081967213122</v>
      </c>
    </row>
    <row r="29" spans="1:25">
      <c r="A29">
        <v>16</v>
      </c>
      <c r="B29">
        <f>grafiek!$K$5+A29*grafiek!$F$5</f>
        <v>1940</v>
      </c>
      <c r="C29" s="2">
        <f t="shared" si="0"/>
        <v>2910</v>
      </c>
      <c r="D29" s="2">
        <f t="shared" si="6"/>
        <v>2586.6666666666665</v>
      </c>
      <c r="E29" s="2">
        <f t="shared" si="7"/>
        <v>3448.8888888888887</v>
      </c>
      <c r="F29" s="2"/>
      <c r="G29" s="19">
        <f t="shared" si="1"/>
        <v>5.6454000000000004</v>
      </c>
      <c r="H29" s="1">
        <f t="shared" si="2"/>
        <v>5.0181333333333331</v>
      </c>
      <c r="I29" s="1">
        <f t="shared" si="3"/>
        <v>6.6908444444444442</v>
      </c>
      <c r="K29" s="1">
        <f t="shared" si="4"/>
        <v>12.371134020618555</v>
      </c>
      <c r="L29" s="1">
        <f t="shared" si="5"/>
        <v>8.144329896907216</v>
      </c>
      <c r="M29" s="1">
        <f t="shared" si="8"/>
        <v>7.6632302405498285</v>
      </c>
      <c r="N29" s="1">
        <f t="shared" si="9"/>
        <v>6.6881443298969074</v>
      </c>
      <c r="O29" s="1">
        <f t="shared" si="10"/>
        <v>4.536082474226804</v>
      </c>
      <c r="P29" s="1">
        <f t="shared" si="11"/>
        <v>2.7757731958762886</v>
      </c>
      <c r="R29" s="1">
        <f t="shared" si="12"/>
        <v>1.8556701030927834</v>
      </c>
      <c r="T29" s="1">
        <f t="shared" si="14"/>
        <v>1.0598360655737704</v>
      </c>
      <c r="U29">
        <f t="shared" si="14"/>
        <v>2.1192622950819673</v>
      </c>
      <c r="V29">
        <f t="shared" si="14"/>
        <v>2.9672131147540983</v>
      </c>
      <c r="W29">
        <f t="shared" si="14"/>
        <v>4.2377049180327866</v>
      </c>
      <c r="X29">
        <f t="shared" si="14"/>
        <v>5.8278688524590168</v>
      </c>
      <c r="Y29">
        <f t="shared" si="14"/>
        <v>8.4795081967213122</v>
      </c>
    </row>
    <row r="30" spans="1:25">
      <c r="A30">
        <v>17</v>
      </c>
      <c r="B30">
        <f>grafiek!$K$5+A30*grafiek!$F$5</f>
        <v>1980</v>
      </c>
      <c r="C30" s="2">
        <f t="shared" si="0"/>
        <v>2970</v>
      </c>
      <c r="D30" s="2">
        <f t="shared" si="6"/>
        <v>2640</v>
      </c>
      <c r="E30" s="2">
        <f t="shared" si="7"/>
        <v>3520</v>
      </c>
      <c r="F30" s="2"/>
      <c r="G30" s="19">
        <f t="shared" si="1"/>
        <v>5.8806000000000003</v>
      </c>
      <c r="H30" s="1">
        <f t="shared" si="2"/>
        <v>5.2271999999999998</v>
      </c>
      <c r="I30" s="1">
        <f t="shared" si="3"/>
        <v>6.9695999999999998</v>
      </c>
      <c r="K30" s="1">
        <f t="shared" si="4"/>
        <v>12.121212121212121</v>
      </c>
      <c r="L30" s="1">
        <f t="shared" si="5"/>
        <v>7.9797979797979792</v>
      </c>
      <c r="M30" s="1">
        <f t="shared" si="8"/>
        <v>7.5084175084175087</v>
      </c>
      <c r="N30" s="1">
        <f t="shared" si="9"/>
        <v>6.5530303030303036</v>
      </c>
      <c r="O30" s="1">
        <f t="shared" si="10"/>
        <v>4.4444444444444446</v>
      </c>
      <c r="P30" s="1">
        <f t="shared" si="11"/>
        <v>2.7196969696969697</v>
      </c>
      <c r="R30" s="1">
        <f t="shared" si="12"/>
        <v>1.8181818181818181</v>
      </c>
      <c r="T30" s="1">
        <f t="shared" si="14"/>
        <v>1.0598360655737704</v>
      </c>
      <c r="U30">
        <f t="shared" si="14"/>
        <v>2.1192622950819673</v>
      </c>
      <c r="V30">
        <f t="shared" si="14"/>
        <v>2.9672131147540983</v>
      </c>
      <c r="W30">
        <f t="shared" si="14"/>
        <v>4.2377049180327866</v>
      </c>
      <c r="X30">
        <f t="shared" si="14"/>
        <v>5.8278688524590168</v>
      </c>
      <c r="Y30">
        <f t="shared" si="14"/>
        <v>8.4795081967213122</v>
      </c>
    </row>
    <row r="31" spans="1:25">
      <c r="A31">
        <v>18</v>
      </c>
      <c r="B31">
        <f>grafiek!$K$5+A31*grafiek!$F$5</f>
        <v>2020</v>
      </c>
      <c r="C31" s="2">
        <f t="shared" si="0"/>
        <v>3030</v>
      </c>
      <c r="D31" s="2">
        <f t="shared" si="6"/>
        <v>2693.333333333333</v>
      </c>
      <c r="E31" s="2">
        <f t="shared" si="7"/>
        <v>3591.1111111111109</v>
      </c>
      <c r="F31" s="2"/>
      <c r="G31" s="19">
        <f t="shared" si="1"/>
        <v>6.1205999999999996</v>
      </c>
      <c r="H31" s="1">
        <f t="shared" si="2"/>
        <v>5.4405333333333328</v>
      </c>
      <c r="I31" s="1">
        <f t="shared" si="3"/>
        <v>7.2540444444444443</v>
      </c>
      <c r="K31" s="1">
        <f t="shared" si="4"/>
        <v>11.881188118811881</v>
      </c>
      <c r="L31" s="1">
        <f t="shared" si="5"/>
        <v>7.8217821782178216</v>
      </c>
      <c r="M31" s="1">
        <f t="shared" si="8"/>
        <v>7.3597359735973598</v>
      </c>
      <c r="N31" s="1">
        <f t="shared" si="9"/>
        <v>6.4232673267326748</v>
      </c>
      <c r="O31" s="1">
        <f t="shared" si="10"/>
        <v>4.3564356435643559</v>
      </c>
      <c r="P31" s="1">
        <f t="shared" si="11"/>
        <v>2.6658415841584162</v>
      </c>
      <c r="R31" s="1">
        <f t="shared" si="12"/>
        <v>1.7821782178217822</v>
      </c>
      <c r="T31" s="1">
        <f t="shared" si="14"/>
        <v>1.0598360655737704</v>
      </c>
      <c r="U31">
        <f t="shared" si="14"/>
        <v>2.1192622950819673</v>
      </c>
      <c r="V31">
        <f t="shared" si="14"/>
        <v>2.9672131147540983</v>
      </c>
      <c r="W31">
        <f t="shared" si="14"/>
        <v>4.2377049180327866</v>
      </c>
      <c r="X31">
        <f t="shared" si="14"/>
        <v>5.8278688524590168</v>
      </c>
      <c r="Y31">
        <f t="shared" si="14"/>
        <v>8.4795081967213122</v>
      </c>
    </row>
    <row r="32" spans="1:25">
      <c r="A32">
        <v>19</v>
      </c>
      <c r="B32">
        <f>grafiek!$K$5+A32*grafiek!$F$5</f>
        <v>2060</v>
      </c>
      <c r="C32" s="2">
        <f t="shared" si="0"/>
        <v>3090</v>
      </c>
      <c r="D32" s="2">
        <f t="shared" si="6"/>
        <v>2746.6666666666665</v>
      </c>
      <c r="E32" s="2">
        <f t="shared" si="7"/>
        <v>3662.2222222222222</v>
      </c>
      <c r="F32" s="2"/>
      <c r="G32" s="19">
        <f t="shared" si="1"/>
        <v>6.3654000000000002</v>
      </c>
      <c r="H32" s="1">
        <f t="shared" si="2"/>
        <v>5.6581333333333328</v>
      </c>
      <c r="I32" s="1">
        <f t="shared" si="3"/>
        <v>7.5441777777777776</v>
      </c>
      <c r="K32" s="1">
        <f t="shared" si="4"/>
        <v>11.650485436893204</v>
      </c>
      <c r="L32" s="1">
        <f t="shared" si="5"/>
        <v>7.6699029126213585</v>
      </c>
      <c r="M32" s="1">
        <f t="shared" si="8"/>
        <v>7.2168284789644019</v>
      </c>
      <c r="N32" s="1">
        <f t="shared" si="9"/>
        <v>6.2985436893203888</v>
      </c>
      <c r="O32" s="1">
        <f t="shared" si="10"/>
        <v>4.2718446601941746</v>
      </c>
      <c r="P32" s="1">
        <f t="shared" si="11"/>
        <v>2.6140776699029127</v>
      </c>
      <c r="R32" s="1">
        <f t="shared" si="12"/>
        <v>1.7475728155339807</v>
      </c>
      <c r="T32" s="1">
        <f t="shared" si="14"/>
        <v>1.0598360655737704</v>
      </c>
      <c r="U32">
        <f t="shared" si="14"/>
        <v>2.1192622950819673</v>
      </c>
      <c r="V32">
        <f t="shared" si="14"/>
        <v>2.9672131147540983</v>
      </c>
      <c r="W32">
        <f t="shared" si="14"/>
        <v>4.2377049180327866</v>
      </c>
      <c r="X32">
        <f t="shared" si="14"/>
        <v>5.8278688524590168</v>
      </c>
      <c r="Y32">
        <f t="shared" si="14"/>
        <v>8.4795081967213122</v>
      </c>
    </row>
    <row r="33" spans="1:25">
      <c r="A33">
        <v>20</v>
      </c>
      <c r="B33">
        <f>grafiek!$K$5+A33*grafiek!$F$5</f>
        <v>2100</v>
      </c>
      <c r="C33" s="2">
        <f t="shared" si="0"/>
        <v>3150</v>
      </c>
      <c r="D33" s="2">
        <f t="shared" si="6"/>
        <v>2800</v>
      </c>
      <c r="E33" s="2">
        <f t="shared" si="7"/>
        <v>3733.333333333333</v>
      </c>
      <c r="F33" s="2"/>
      <c r="G33" s="19">
        <f t="shared" si="1"/>
        <v>6.6150000000000002</v>
      </c>
      <c r="H33" s="1">
        <f t="shared" si="2"/>
        <v>5.88</v>
      </c>
      <c r="I33" s="1">
        <f t="shared" si="3"/>
        <v>7.839999999999999</v>
      </c>
      <c r="K33" s="1">
        <f t="shared" si="4"/>
        <v>11.428571428571429</v>
      </c>
      <c r="L33" s="1">
        <f t="shared" si="5"/>
        <v>7.5238095238095237</v>
      </c>
      <c r="M33" s="1">
        <f t="shared" si="8"/>
        <v>7.0793650793650791</v>
      </c>
      <c r="N33" s="1">
        <f t="shared" si="9"/>
        <v>6.1785714285714288</v>
      </c>
      <c r="O33" s="1">
        <f t="shared" si="10"/>
        <v>4.1904761904761907</v>
      </c>
      <c r="P33" s="1">
        <f t="shared" si="11"/>
        <v>2.5642857142857141</v>
      </c>
      <c r="R33" s="1">
        <f t="shared" si="12"/>
        <v>1.7142857142857142</v>
      </c>
      <c r="T33" s="1">
        <f t="shared" si="14"/>
        <v>1.0598360655737704</v>
      </c>
      <c r="U33">
        <f t="shared" si="14"/>
        <v>2.1192622950819673</v>
      </c>
      <c r="V33">
        <f t="shared" si="14"/>
        <v>2.9672131147540983</v>
      </c>
      <c r="W33">
        <f t="shared" si="14"/>
        <v>4.2377049180327866</v>
      </c>
      <c r="X33">
        <f t="shared" si="14"/>
        <v>5.8278688524590168</v>
      </c>
      <c r="Y33">
        <f t="shared" si="14"/>
        <v>8.4795081967213122</v>
      </c>
    </row>
    <row r="34" spans="1:25">
      <c r="A34">
        <v>21</v>
      </c>
      <c r="B34">
        <f>grafiek!$K$5+A34*grafiek!$F$5</f>
        <v>2140</v>
      </c>
      <c r="C34" s="2">
        <f t="shared" si="0"/>
        <v>3210</v>
      </c>
      <c r="D34" s="2">
        <f t="shared" si="6"/>
        <v>2853.333333333333</v>
      </c>
      <c r="E34" s="2">
        <f t="shared" si="7"/>
        <v>3804.4444444444443</v>
      </c>
      <c r="F34" s="2"/>
      <c r="G34" s="19">
        <f t="shared" si="1"/>
        <v>6.8693999999999997</v>
      </c>
      <c r="H34" s="1">
        <f t="shared" si="2"/>
        <v>6.1061333333333332</v>
      </c>
      <c r="I34" s="1">
        <f t="shared" si="3"/>
        <v>8.1415111111111109</v>
      </c>
      <c r="K34" s="1">
        <f t="shared" si="4"/>
        <v>11.214953271028037</v>
      </c>
      <c r="L34" s="1">
        <f t="shared" si="5"/>
        <v>7.3831775700934577</v>
      </c>
      <c r="M34" s="1">
        <f t="shared" si="8"/>
        <v>6.9470404984423677</v>
      </c>
      <c r="N34" s="1">
        <f t="shared" si="9"/>
        <v>6.0630841121495331</v>
      </c>
      <c r="O34" s="1">
        <f t="shared" si="10"/>
        <v>4.1121495327102799</v>
      </c>
      <c r="P34" s="1">
        <f t="shared" si="11"/>
        <v>2.5163551401869158</v>
      </c>
      <c r="R34" s="1">
        <f t="shared" si="12"/>
        <v>1.6822429906542058</v>
      </c>
      <c r="T34" s="1">
        <f t="shared" si="14"/>
        <v>1.0598360655737704</v>
      </c>
      <c r="U34">
        <f t="shared" si="14"/>
        <v>2.1192622950819673</v>
      </c>
      <c r="V34">
        <f t="shared" si="14"/>
        <v>2.9672131147540983</v>
      </c>
      <c r="W34">
        <f t="shared" si="14"/>
        <v>4.2377049180327866</v>
      </c>
      <c r="X34">
        <f t="shared" si="14"/>
        <v>5.8278688524590168</v>
      </c>
      <c r="Y34">
        <f t="shared" si="14"/>
        <v>8.4795081967213122</v>
      </c>
    </row>
    <row r="35" spans="1:25">
      <c r="A35">
        <v>22</v>
      </c>
      <c r="B35">
        <f>grafiek!$K$5+A35*grafiek!$F$5</f>
        <v>2180</v>
      </c>
      <c r="C35" s="2">
        <f t="shared" si="0"/>
        <v>3270</v>
      </c>
      <c r="D35" s="2">
        <f t="shared" si="6"/>
        <v>2906.6666666666665</v>
      </c>
      <c r="E35" s="2">
        <f t="shared" si="7"/>
        <v>3875.5555555555552</v>
      </c>
      <c r="F35" s="2"/>
      <c r="G35" s="19">
        <f t="shared" si="1"/>
        <v>7.1285999999999996</v>
      </c>
      <c r="H35" s="1">
        <f t="shared" si="2"/>
        <v>6.3365333333333327</v>
      </c>
      <c r="I35" s="1">
        <f t="shared" si="3"/>
        <v>8.4487111111111108</v>
      </c>
      <c r="K35" s="1">
        <f t="shared" si="4"/>
        <v>11.009174311926607</v>
      </c>
      <c r="L35" s="1">
        <f t="shared" si="5"/>
        <v>7.2477064220183482</v>
      </c>
      <c r="M35" s="1">
        <f t="shared" si="8"/>
        <v>6.8195718654434252</v>
      </c>
      <c r="N35" s="1">
        <f t="shared" si="9"/>
        <v>5.9518348623853212</v>
      </c>
      <c r="O35" s="1">
        <f t="shared" si="10"/>
        <v>4.0366972477064218</v>
      </c>
      <c r="P35" s="1">
        <f t="shared" si="11"/>
        <v>2.4701834862385321</v>
      </c>
      <c r="R35" s="1">
        <f t="shared" si="12"/>
        <v>1.6513761467889909</v>
      </c>
      <c r="T35" s="1">
        <f t="shared" si="14"/>
        <v>1.0598360655737704</v>
      </c>
      <c r="U35">
        <f t="shared" si="14"/>
        <v>2.1192622950819673</v>
      </c>
      <c r="V35">
        <f t="shared" si="14"/>
        <v>2.9672131147540983</v>
      </c>
      <c r="W35">
        <f t="shared" si="14"/>
        <v>4.2377049180327866</v>
      </c>
      <c r="X35">
        <f t="shared" si="14"/>
        <v>5.8278688524590168</v>
      </c>
      <c r="Y35">
        <f t="shared" si="14"/>
        <v>8.4795081967213122</v>
      </c>
    </row>
    <row r="36" spans="1:25">
      <c r="A36">
        <v>23</v>
      </c>
      <c r="B36">
        <f>grafiek!$K$5+A36*grafiek!$F$5</f>
        <v>2220</v>
      </c>
      <c r="C36" s="2">
        <f t="shared" si="0"/>
        <v>3330</v>
      </c>
      <c r="D36" s="2">
        <f t="shared" si="6"/>
        <v>2960</v>
      </c>
      <c r="E36" s="2">
        <f t="shared" si="7"/>
        <v>3946.6666666666665</v>
      </c>
      <c r="F36" s="2"/>
      <c r="G36" s="19">
        <f t="shared" si="1"/>
        <v>7.3925999999999998</v>
      </c>
      <c r="H36" s="1">
        <f t="shared" si="2"/>
        <v>6.5712000000000002</v>
      </c>
      <c r="I36" s="1">
        <f t="shared" si="3"/>
        <v>8.7615999999999996</v>
      </c>
      <c r="K36" s="1">
        <f t="shared" si="4"/>
        <v>10.810810810810811</v>
      </c>
      <c r="L36" s="1">
        <f t="shared" si="5"/>
        <v>7.1171171171171173</v>
      </c>
      <c r="M36" s="1">
        <f t="shared" si="8"/>
        <v>6.696696696696697</v>
      </c>
      <c r="N36" s="1">
        <f t="shared" si="9"/>
        <v>5.8445945945945947</v>
      </c>
      <c r="O36" s="1">
        <f t="shared" si="10"/>
        <v>3.9639639639639634</v>
      </c>
      <c r="P36" s="1">
        <f t="shared" si="11"/>
        <v>2.4256756756756754</v>
      </c>
      <c r="R36" s="1">
        <f t="shared" si="12"/>
        <v>1.6216216216216215</v>
      </c>
      <c r="T36" s="1">
        <f t="shared" si="14"/>
        <v>1.0598360655737704</v>
      </c>
      <c r="U36">
        <f t="shared" si="14"/>
        <v>2.1192622950819673</v>
      </c>
      <c r="V36">
        <f t="shared" si="14"/>
        <v>2.9672131147540983</v>
      </c>
      <c r="W36">
        <f t="shared" si="14"/>
        <v>4.2377049180327866</v>
      </c>
      <c r="X36">
        <f t="shared" si="14"/>
        <v>5.8278688524590168</v>
      </c>
      <c r="Y36">
        <f t="shared" si="14"/>
        <v>8.4795081967213122</v>
      </c>
    </row>
    <row r="37" spans="1:25">
      <c r="A37">
        <v>24</v>
      </c>
      <c r="B37">
        <f>grafiek!$K$5+A37*grafiek!$F$5</f>
        <v>2260</v>
      </c>
      <c r="C37" s="2">
        <f t="shared" si="0"/>
        <v>3390</v>
      </c>
      <c r="D37" s="2">
        <f t="shared" si="6"/>
        <v>3013.333333333333</v>
      </c>
      <c r="E37" s="2">
        <f t="shared" si="7"/>
        <v>4017.7777777777774</v>
      </c>
      <c r="F37" s="2"/>
      <c r="G37" s="19">
        <f t="shared" si="1"/>
        <v>7.6614000000000004</v>
      </c>
      <c r="H37" s="1">
        <f t="shared" si="2"/>
        <v>6.8101333333333329</v>
      </c>
      <c r="I37" s="1">
        <f t="shared" si="3"/>
        <v>9.0801777777777755</v>
      </c>
      <c r="K37" s="1">
        <f t="shared" si="4"/>
        <v>10.619469026548673</v>
      </c>
      <c r="L37" s="1">
        <f t="shared" si="5"/>
        <v>6.9911504424778759</v>
      </c>
      <c r="M37" s="1">
        <f t="shared" si="8"/>
        <v>6.5781710914454283</v>
      </c>
      <c r="N37" s="1">
        <f t="shared" si="9"/>
        <v>5.7411504424778768</v>
      </c>
      <c r="O37" s="1">
        <f t="shared" si="10"/>
        <v>3.8938053097345131</v>
      </c>
      <c r="P37" s="1">
        <f t="shared" si="11"/>
        <v>2.3827433628318584</v>
      </c>
      <c r="R37" s="1">
        <f t="shared" si="12"/>
        <v>1.5929203539823009</v>
      </c>
      <c r="T37" s="1">
        <f t="shared" si="14"/>
        <v>1.0598360655737704</v>
      </c>
      <c r="U37">
        <f t="shared" si="14"/>
        <v>2.1192622950819673</v>
      </c>
      <c r="V37">
        <f t="shared" si="14"/>
        <v>2.9672131147540983</v>
      </c>
      <c r="W37">
        <f t="shared" si="14"/>
        <v>4.2377049180327866</v>
      </c>
      <c r="X37">
        <f t="shared" si="14"/>
        <v>5.8278688524590168</v>
      </c>
      <c r="Y37">
        <f t="shared" si="14"/>
        <v>8.4795081967213122</v>
      </c>
    </row>
    <row r="38" spans="1:25">
      <c r="A38">
        <v>25</v>
      </c>
      <c r="B38">
        <f>grafiek!$K$5+A38*grafiek!$F$5</f>
        <v>2300</v>
      </c>
      <c r="C38" s="2">
        <f t="shared" si="0"/>
        <v>3450</v>
      </c>
      <c r="D38" s="2">
        <f t="shared" si="6"/>
        <v>3066.6666666666665</v>
      </c>
      <c r="E38" s="2">
        <f t="shared" si="7"/>
        <v>4088.8888888888887</v>
      </c>
      <c r="F38" s="2"/>
      <c r="G38" s="19">
        <f t="shared" si="1"/>
        <v>7.9349999999999996</v>
      </c>
      <c r="H38" s="1">
        <f t="shared" si="2"/>
        <v>7.0533333333333328</v>
      </c>
      <c r="I38" s="1">
        <f t="shared" si="3"/>
        <v>9.4044444444444437</v>
      </c>
      <c r="K38" s="1">
        <f t="shared" si="4"/>
        <v>10.434782608695652</v>
      </c>
      <c r="L38" s="1">
        <f t="shared" si="5"/>
        <v>6.8695652173913038</v>
      </c>
      <c r="M38" s="1">
        <f t="shared" si="8"/>
        <v>6.4637681159420293</v>
      </c>
      <c r="N38" s="1">
        <f t="shared" si="9"/>
        <v>5.6413043478260869</v>
      </c>
      <c r="O38" s="1">
        <f t="shared" si="10"/>
        <v>3.8260869565217388</v>
      </c>
      <c r="P38" s="1">
        <f t="shared" si="11"/>
        <v>2.3413043478260871</v>
      </c>
      <c r="R38" s="1">
        <f t="shared" si="12"/>
        <v>1.5652173913043479</v>
      </c>
      <c r="T38" s="1">
        <f t="shared" si="14"/>
        <v>1.0598360655737704</v>
      </c>
      <c r="U38">
        <f t="shared" si="14"/>
        <v>2.1192622950819673</v>
      </c>
      <c r="V38">
        <f t="shared" si="14"/>
        <v>2.9672131147540983</v>
      </c>
      <c r="W38">
        <f t="shared" si="14"/>
        <v>4.2377049180327866</v>
      </c>
      <c r="X38">
        <f t="shared" si="14"/>
        <v>5.8278688524590168</v>
      </c>
      <c r="Y38">
        <f t="shared" si="14"/>
        <v>8.4795081967213122</v>
      </c>
    </row>
    <row r="39" spans="1:25">
      <c r="A39">
        <v>26</v>
      </c>
      <c r="B39">
        <f>grafiek!$K$5+A39*grafiek!$F$5</f>
        <v>2340</v>
      </c>
      <c r="C39" s="2">
        <f t="shared" si="0"/>
        <v>3510</v>
      </c>
      <c r="D39" s="2">
        <f t="shared" si="6"/>
        <v>3120</v>
      </c>
      <c r="E39" s="2">
        <f t="shared" si="7"/>
        <v>4160</v>
      </c>
      <c r="F39" s="2"/>
      <c r="G39" s="5">
        <f t="shared" si="1"/>
        <v>8.2134</v>
      </c>
      <c r="H39" s="1">
        <f t="shared" si="2"/>
        <v>7.3007999999999997</v>
      </c>
      <c r="I39" s="1">
        <f t="shared" si="3"/>
        <v>9.7344000000000008</v>
      </c>
      <c r="K39" s="1">
        <f t="shared" si="4"/>
        <v>10.256410256410257</v>
      </c>
      <c r="L39" s="1">
        <f t="shared" si="5"/>
        <v>6.7521367521367521</v>
      </c>
      <c r="M39" s="1">
        <f t="shared" si="8"/>
        <v>6.3532763532763532</v>
      </c>
      <c r="N39" s="1">
        <f t="shared" si="9"/>
        <v>5.5448717948717947</v>
      </c>
      <c r="O39" s="1">
        <f t="shared" si="10"/>
        <v>3.7606837606837606</v>
      </c>
      <c r="P39" s="1">
        <f t="shared" si="11"/>
        <v>2.3012820512820511</v>
      </c>
      <c r="R39" s="1">
        <f t="shared" si="12"/>
        <v>1.5384615384615385</v>
      </c>
      <c r="T39" s="1">
        <f t="shared" si="14"/>
        <v>1.0598360655737704</v>
      </c>
      <c r="U39">
        <f t="shared" si="14"/>
        <v>2.1192622950819673</v>
      </c>
      <c r="V39">
        <f t="shared" si="14"/>
        <v>2.9672131147540983</v>
      </c>
      <c r="W39">
        <f t="shared" si="14"/>
        <v>4.2377049180327866</v>
      </c>
      <c r="X39">
        <f t="shared" si="14"/>
        <v>5.8278688524590168</v>
      </c>
      <c r="Y39">
        <f t="shared" si="14"/>
        <v>8.4795081967213122</v>
      </c>
    </row>
    <row r="40" spans="1:25">
      <c r="A40">
        <v>27</v>
      </c>
      <c r="B40">
        <f>grafiek!$K$5+A40*grafiek!$F$5</f>
        <v>2380</v>
      </c>
      <c r="C40" s="2">
        <f t="shared" si="0"/>
        <v>3570</v>
      </c>
      <c r="D40" s="2">
        <f t="shared" si="6"/>
        <v>3173.333333333333</v>
      </c>
      <c r="E40" s="2">
        <f t="shared" si="7"/>
        <v>4231.1111111111113</v>
      </c>
      <c r="F40" s="2"/>
      <c r="G40" s="5">
        <f t="shared" si="1"/>
        <v>8.4966000000000008</v>
      </c>
      <c r="H40" s="1">
        <f t="shared" si="2"/>
        <v>7.5525333333333329</v>
      </c>
      <c r="I40" s="1">
        <f t="shared" si="3"/>
        <v>10.070044444444443</v>
      </c>
      <c r="K40" s="1">
        <f t="shared" si="4"/>
        <v>10.08403361344538</v>
      </c>
      <c r="L40" s="1">
        <f t="shared" si="5"/>
        <v>6.6386554621848743</v>
      </c>
      <c r="M40" s="1">
        <f t="shared" si="8"/>
        <v>6.2464985994397759</v>
      </c>
      <c r="N40" s="1">
        <f t="shared" si="9"/>
        <v>5.4516806722689086</v>
      </c>
      <c r="O40" s="1">
        <f t="shared" si="10"/>
        <v>3.6974789915966384</v>
      </c>
      <c r="P40" s="1">
        <f t="shared" si="11"/>
        <v>2.2626050420168067</v>
      </c>
      <c r="R40" s="1">
        <f t="shared" si="12"/>
        <v>1.5126050420168069</v>
      </c>
      <c r="T40" s="1">
        <f t="shared" si="14"/>
        <v>1.0598360655737704</v>
      </c>
      <c r="U40">
        <f t="shared" si="14"/>
        <v>2.1192622950819673</v>
      </c>
      <c r="V40">
        <f t="shared" si="14"/>
        <v>2.9672131147540983</v>
      </c>
      <c r="W40">
        <f t="shared" si="14"/>
        <v>4.2377049180327866</v>
      </c>
      <c r="X40">
        <f t="shared" si="14"/>
        <v>5.8278688524590168</v>
      </c>
      <c r="Y40">
        <f t="shared" si="14"/>
        <v>8.4795081967213122</v>
      </c>
    </row>
    <row r="41" spans="1:25">
      <c r="A41">
        <v>28</v>
      </c>
      <c r="B41">
        <f>grafiek!$K$5+A41*grafiek!$F$5</f>
        <v>2420</v>
      </c>
      <c r="C41" s="2">
        <f t="shared" si="0"/>
        <v>3630</v>
      </c>
      <c r="D41" s="2">
        <f t="shared" si="6"/>
        <v>3226.6666666666665</v>
      </c>
      <c r="E41" s="2">
        <f t="shared" si="7"/>
        <v>4302.2222222222217</v>
      </c>
      <c r="F41" s="2"/>
      <c r="G41" s="5">
        <f t="shared" si="1"/>
        <v>8.7845999999999993</v>
      </c>
      <c r="H41" s="1">
        <f t="shared" si="2"/>
        <v>7.8085333333333331</v>
      </c>
      <c r="I41" s="1">
        <f t="shared" si="3"/>
        <v>10.411377777777776</v>
      </c>
      <c r="K41" s="1">
        <f t="shared" si="4"/>
        <v>9.9173553719008272</v>
      </c>
      <c r="L41" s="1">
        <f t="shared" si="5"/>
        <v>6.5289256198347099</v>
      </c>
      <c r="M41" s="1">
        <f t="shared" si="8"/>
        <v>6.1432506887052343</v>
      </c>
      <c r="N41" s="1">
        <f t="shared" si="9"/>
        <v>5.3615702479338845</v>
      </c>
      <c r="O41" s="1">
        <f t="shared" si="10"/>
        <v>3.6363636363636362</v>
      </c>
      <c r="P41" s="1">
        <f t="shared" si="11"/>
        <v>2.2252066115702478</v>
      </c>
      <c r="R41" s="1">
        <f t="shared" si="12"/>
        <v>1.4876033057851239</v>
      </c>
      <c r="T41" s="1">
        <f t="shared" si="14"/>
        <v>1.0598360655737704</v>
      </c>
      <c r="U41">
        <f t="shared" si="14"/>
        <v>2.1192622950819673</v>
      </c>
      <c r="V41">
        <f t="shared" si="14"/>
        <v>2.9672131147540983</v>
      </c>
      <c r="W41">
        <f t="shared" si="14"/>
        <v>4.2377049180327866</v>
      </c>
      <c r="X41">
        <f t="shared" si="14"/>
        <v>5.8278688524590168</v>
      </c>
      <c r="Y41">
        <f t="shared" si="14"/>
        <v>8.4795081967213122</v>
      </c>
    </row>
    <row r="42" spans="1:25">
      <c r="A42">
        <v>29</v>
      </c>
      <c r="B42">
        <f>grafiek!$K$5+A42*grafiek!$F$5</f>
        <v>2460</v>
      </c>
      <c r="C42" s="2">
        <f t="shared" si="0"/>
        <v>3690</v>
      </c>
      <c r="D42" s="2">
        <f t="shared" si="6"/>
        <v>3280</v>
      </c>
      <c r="E42" s="2">
        <f t="shared" si="7"/>
        <v>4373.333333333333</v>
      </c>
      <c r="F42" s="2"/>
      <c r="G42" s="5">
        <f t="shared" si="1"/>
        <v>9.0774000000000008</v>
      </c>
      <c r="H42" s="1">
        <f t="shared" si="2"/>
        <v>8.0687999999999995</v>
      </c>
      <c r="I42" s="1">
        <f t="shared" si="3"/>
        <v>10.7584</v>
      </c>
      <c r="K42" s="1">
        <f t="shared" si="4"/>
        <v>9.7560975609756095</v>
      </c>
      <c r="L42" s="1">
        <f t="shared" si="5"/>
        <v>6.4227642276422765</v>
      </c>
      <c r="M42" s="1">
        <f t="shared" si="8"/>
        <v>6.0433604336043354</v>
      </c>
      <c r="N42" s="1">
        <f t="shared" si="9"/>
        <v>5.274390243902439</v>
      </c>
      <c r="O42" s="1">
        <f t="shared" si="10"/>
        <v>3.5772357723577235</v>
      </c>
      <c r="P42" s="1">
        <f t="shared" si="11"/>
        <v>2.1890243902439024</v>
      </c>
      <c r="R42" s="1">
        <f t="shared" si="12"/>
        <v>1.4634146341463414</v>
      </c>
      <c r="T42" s="1">
        <f t="shared" si="14"/>
        <v>1.0598360655737704</v>
      </c>
      <c r="U42">
        <f t="shared" si="14"/>
        <v>2.1192622950819673</v>
      </c>
      <c r="V42">
        <f t="shared" si="14"/>
        <v>2.9672131147540983</v>
      </c>
      <c r="W42">
        <f t="shared" si="14"/>
        <v>4.2377049180327866</v>
      </c>
      <c r="X42">
        <f t="shared" si="14"/>
        <v>5.8278688524590168</v>
      </c>
      <c r="Y42">
        <f t="shared" si="14"/>
        <v>8.4795081967213122</v>
      </c>
    </row>
    <row r="43" spans="1:25">
      <c r="A43">
        <v>30</v>
      </c>
      <c r="B43">
        <f>grafiek!$K$5+A43*grafiek!$F$5</f>
        <v>2500</v>
      </c>
      <c r="C43" s="2">
        <f t="shared" si="0"/>
        <v>3750</v>
      </c>
      <c r="D43" s="2">
        <f t="shared" si="6"/>
        <v>3333.333333333333</v>
      </c>
      <c r="E43" s="13">
        <f t="shared" si="7"/>
        <v>4444.4444444444443</v>
      </c>
      <c r="F43" s="13"/>
      <c r="G43" s="5">
        <f t="shared" si="1"/>
        <v>9.375</v>
      </c>
      <c r="H43" s="1">
        <f t="shared" si="2"/>
        <v>8.3333333333333321</v>
      </c>
      <c r="I43" s="1">
        <f t="shared" si="3"/>
        <v>11.111111111111111</v>
      </c>
      <c r="J43" s="14"/>
      <c r="K43" s="12">
        <f t="shared" si="4"/>
        <v>9.6</v>
      </c>
      <c r="L43" s="12">
        <f t="shared" si="5"/>
        <v>6.32</v>
      </c>
      <c r="M43" s="1">
        <f t="shared" si="8"/>
        <v>5.9466666666666672</v>
      </c>
      <c r="N43" s="1">
        <f t="shared" si="9"/>
        <v>5.1900000000000013</v>
      </c>
      <c r="O43" s="12">
        <f t="shared" si="10"/>
        <v>3.5199999999999996</v>
      </c>
      <c r="P43" s="1">
        <f t="shared" si="11"/>
        <v>2.1539999999999999</v>
      </c>
      <c r="Q43" s="14"/>
      <c r="R43" s="1">
        <f t="shared" si="12"/>
        <v>1.4400000000000002</v>
      </c>
      <c r="T43" s="1">
        <f t="shared" si="14"/>
        <v>1.0598360655737704</v>
      </c>
      <c r="U43">
        <f t="shared" si="14"/>
        <v>2.1192622950819673</v>
      </c>
      <c r="V43">
        <f t="shared" si="14"/>
        <v>2.9672131147540983</v>
      </c>
      <c r="W43">
        <f t="shared" si="14"/>
        <v>4.2377049180327866</v>
      </c>
      <c r="X43">
        <f t="shared" si="14"/>
        <v>5.8278688524590168</v>
      </c>
      <c r="Y43">
        <f t="shared" si="14"/>
        <v>8.4795081967213122</v>
      </c>
    </row>
    <row r="44" spans="1:25">
      <c r="A44">
        <v>31</v>
      </c>
      <c r="B44">
        <f>grafiek!$K$5+A44*grafiek!$F$5</f>
        <v>2540</v>
      </c>
      <c r="C44" s="2">
        <f t="shared" si="0"/>
        <v>3810</v>
      </c>
      <c r="D44" s="2">
        <f t="shared" si="6"/>
        <v>3386.6666666666665</v>
      </c>
      <c r="E44" s="13">
        <f t="shared" si="7"/>
        <v>4515.5555555555557</v>
      </c>
      <c r="F44" s="13"/>
      <c r="G44" s="11">
        <f t="shared" si="1"/>
        <v>9.6774000000000004</v>
      </c>
      <c r="H44" s="12">
        <f t="shared" si="2"/>
        <v>8.6021333333333327</v>
      </c>
      <c r="I44" s="12">
        <f t="shared" si="3"/>
        <v>11.469511111111112</v>
      </c>
      <c r="J44" s="14"/>
      <c r="K44" s="12">
        <f t="shared" si="4"/>
        <v>9.4488188976377945</v>
      </c>
      <c r="L44" s="12">
        <f t="shared" si="5"/>
        <v>6.2204724409448815</v>
      </c>
      <c r="M44" s="1">
        <f t="shared" si="8"/>
        <v>5.8530183727034117</v>
      </c>
      <c r="N44" s="1">
        <f t="shared" si="9"/>
        <v>5.1082677165354333</v>
      </c>
      <c r="O44" s="12">
        <f t="shared" si="10"/>
        <v>3.4645669291338579</v>
      </c>
      <c r="P44" s="1">
        <f t="shared" si="11"/>
        <v>2.1200787401574805</v>
      </c>
      <c r="Q44" s="14"/>
      <c r="R44" s="1">
        <f t="shared" si="12"/>
        <v>1.4173228346456694</v>
      </c>
      <c r="T44" s="1">
        <f t="shared" si="14"/>
        <v>1.0598360655737704</v>
      </c>
      <c r="U44">
        <f t="shared" si="14"/>
        <v>2.1192622950819673</v>
      </c>
      <c r="V44">
        <f t="shared" si="14"/>
        <v>2.9672131147540983</v>
      </c>
      <c r="W44">
        <f t="shared" si="14"/>
        <v>4.2377049180327866</v>
      </c>
      <c r="X44">
        <f t="shared" si="14"/>
        <v>5.8278688524590168</v>
      </c>
      <c r="Y44">
        <f t="shared" si="14"/>
        <v>8.4795081967213122</v>
      </c>
    </row>
    <row r="45" spans="1:25">
      <c r="A45">
        <v>32</v>
      </c>
      <c r="B45">
        <f>grafiek!$K$5+A45*grafiek!$F$5</f>
        <v>2580</v>
      </c>
      <c r="C45" s="2">
        <f t="shared" si="0"/>
        <v>3870</v>
      </c>
      <c r="D45" s="2">
        <f t="shared" si="6"/>
        <v>3440</v>
      </c>
      <c r="E45" s="2">
        <f t="shared" si="7"/>
        <v>4586.6666666666661</v>
      </c>
      <c r="F45" s="2"/>
      <c r="G45" s="5">
        <f t="shared" si="1"/>
        <v>9.9846000000000004</v>
      </c>
      <c r="H45" s="1">
        <f t="shared" si="2"/>
        <v>8.8751999999999995</v>
      </c>
      <c r="I45" s="1">
        <f t="shared" si="3"/>
        <v>11.833599999999999</v>
      </c>
      <c r="K45" s="1">
        <f t="shared" si="4"/>
        <v>9.3023255813953494</v>
      </c>
      <c r="L45" s="1">
        <f t="shared" si="5"/>
        <v>6.1240310077519373</v>
      </c>
      <c r="M45" s="1">
        <f t="shared" si="8"/>
        <v>5.7622739018087854</v>
      </c>
      <c r="N45" s="1">
        <f t="shared" si="9"/>
        <v>5.029069767441861</v>
      </c>
      <c r="O45" s="1">
        <f t="shared" si="10"/>
        <v>3.4108527131782944</v>
      </c>
      <c r="P45" s="1">
        <f t="shared" si="11"/>
        <v>2.0872093023255811</v>
      </c>
      <c r="R45" s="1">
        <f t="shared" si="12"/>
        <v>1.3953488372093024</v>
      </c>
      <c r="T45" s="1">
        <f t="shared" si="14"/>
        <v>1.0598360655737704</v>
      </c>
      <c r="U45">
        <f t="shared" si="14"/>
        <v>2.1192622950819673</v>
      </c>
      <c r="V45">
        <f t="shared" si="14"/>
        <v>2.9672131147540983</v>
      </c>
      <c r="W45">
        <f t="shared" si="14"/>
        <v>4.2377049180327866</v>
      </c>
      <c r="X45">
        <f t="shared" si="14"/>
        <v>5.8278688524590168</v>
      </c>
      <c r="Y45">
        <f t="shared" si="14"/>
        <v>8.4795081967213122</v>
      </c>
    </row>
    <row r="46" spans="1:25">
      <c r="A46">
        <v>33</v>
      </c>
      <c r="B46">
        <f>grafiek!$K$5+A46*grafiek!$F$5</f>
        <v>2620</v>
      </c>
      <c r="C46" s="2">
        <f t="shared" ref="C46:C72" si="15">B46*(3/2)</f>
        <v>3930</v>
      </c>
      <c r="D46" s="2">
        <f t="shared" si="6"/>
        <v>3493.333333333333</v>
      </c>
      <c r="E46" s="2">
        <f t="shared" si="7"/>
        <v>4657.7777777777774</v>
      </c>
      <c r="F46" s="2"/>
      <c r="G46" s="5">
        <f t="shared" ref="G46:G77" si="16">(B46*C46)/10^6</f>
        <v>10.2966</v>
      </c>
      <c r="H46" s="1">
        <f t="shared" ref="H46:H77" si="17">(B46*D46)/10^6</f>
        <v>9.1525333333333325</v>
      </c>
      <c r="I46" s="1">
        <f t="shared" ref="I46:I77" si="18">(B46*E46)/10^6</f>
        <v>12.203377777777776</v>
      </c>
      <c r="K46" s="1">
        <f t="shared" ref="K46:K77" si="19">($C$10/C46)*1000</f>
        <v>9.1603053435114514</v>
      </c>
      <c r="L46" s="1">
        <f t="shared" ref="L46:L77" si="20">($C$8/C46)*1000</f>
        <v>6.0305343511450378</v>
      </c>
      <c r="M46" s="1">
        <f t="shared" si="8"/>
        <v>5.6743002544529269</v>
      </c>
      <c r="N46" s="1">
        <f t="shared" si="9"/>
        <v>4.9522900763358786</v>
      </c>
      <c r="O46" s="1">
        <f t="shared" ref="O46:O77" si="21">($C$6/C46)*1000</f>
        <v>3.3587786259541983</v>
      </c>
      <c r="P46" s="1">
        <f t="shared" si="11"/>
        <v>2.0553435114503817</v>
      </c>
      <c r="R46" s="1">
        <f t="shared" ref="R46:R77" si="22">($C$3/D46)*1000</f>
        <v>1.3740458015267176</v>
      </c>
      <c r="T46" s="1">
        <f t="shared" si="14"/>
        <v>1.0598360655737704</v>
      </c>
      <c r="U46">
        <f t="shared" si="14"/>
        <v>2.1192622950819673</v>
      </c>
      <c r="V46">
        <f t="shared" si="14"/>
        <v>2.9672131147540983</v>
      </c>
      <c r="W46">
        <f t="shared" si="14"/>
        <v>4.2377049180327866</v>
      </c>
      <c r="X46">
        <f t="shared" si="14"/>
        <v>5.8278688524590168</v>
      </c>
      <c r="Y46">
        <f t="shared" si="14"/>
        <v>8.4795081967213122</v>
      </c>
    </row>
    <row r="47" spans="1:25">
      <c r="A47">
        <v>34</v>
      </c>
      <c r="B47">
        <f>grafiek!$K$5+A47*grafiek!$F$5</f>
        <v>2660</v>
      </c>
      <c r="C47" s="2">
        <f t="shared" si="15"/>
        <v>3990</v>
      </c>
      <c r="D47" s="2">
        <f t="shared" si="6"/>
        <v>3546.6666666666665</v>
      </c>
      <c r="E47" s="2">
        <f t="shared" si="7"/>
        <v>4728.8888888888887</v>
      </c>
      <c r="F47" s="2"/>
      <c r="G47" s="5">
        <f t="shared" si="16"/>
        <v>10.6134</v>
      </c>
      <c r="H47" s="1">
        <f t="shared" si="17"/>
        <v>9.4341333333333317</v>
      </c>
      <c r="I47" s="1">
        <f t="shared" si="18"/>
        <v>12.578844444444444</v>
      </c>
      <c r="K47" s="1">
        <f t="shared" si="19"/>
        <v>9.022556390977444</v>
      </c>
      <c r="L47" s="1">
        <f t="shared" si="20"/>
        <v>5.9398496240601508</v>
      </c>
      <c r="M47" s="1">
        <f t="shared" si="8"/>
        <v>5.5889724310776945</v>
      </c>
      <c r="N47" s="1">
        <f t="shared" si="9"/>
        <v>4.8778195488721803</v>
      </c>
      <c r="O47" s="1">
        <f t="shared" si="21"/>
        <v>3.3082706766917291</v>
      </c>
      <c r="P47" s="1">
        <f t="shared" si="11"/>
        <v>2.024436090225564</v>
      </c>
      <c r="R47" s="1">
        <f t="shared" si="22"/>
        <v>1.3533834586466165</v>
      </c>
      <c r="T47" s="1">
        <f t="shared" si="14"/>
        <v>1.0598360655737704</v>
      </c>
      <c r="U47">
        <f t="shared" si="14"/>
        <v>2.1192622950819673</v>
      </c>
      <c r="V47">
        <f t="shared" si="14"/>
        <v>2.9672131147540983</v>
      </c>
      <c r="W47">
        <f t="shared" si="14"/>
        <v>4.2377049180327866</v>
      </c>
      <c r="X47">
        <f t="shared" si="14"/>
        <v>5.8278688524590168</v>
      </c>
      <c r="Y47">
        <f t="shared" si="14"/>
        <v>8.4795081967213122</v>
      </c>
    </row>
    <row r="48" spans="1:25">
      <c r="A48">
        <v>35</v>
      </c>
      <c r="B48">
        <f>grafiek!$K$5+A48*grafiek!$F$5</f>
        <v>2700</v>
      </c>
      <c r="C48" s="2">
        <f t="shared" si="15"/>
        <v>4050</v>
      </c>
      <c r="D48" s="2">
        <f t="shared" si="6"/>
        <v>3600</v>
      </c>
      <c r="E48" s="2">
        <f t="shared" si="7"/>
        <v>4800</v>
      </c>
      <c r="F48" s="2"/>
      <c r="G48" s="5">
        <f t="shared" si="16"/>
        <v>10.935</v>
      </c>
      <c r="H48" s="1">
        <f t="shared" si="17"/>
        <v>9.7200000000000006</v>
      </c>
      <c r="I48" s="1">
        <f t="shared" si="18"/>
        <v>12.96</v>
      </c>
      <c r="K48" s="1">
        <f t="shared" si="19"/>
        <v>8.8888888888888893</v>
      </c>
      <c r="L48" s="1">
        <f t="shared" si="20"/>
        <v>5.8518518518518521</v>
      </c>
      <c r="M48" s="1">
        <f t="shared" si="8"/>
        <v>5.5061728395061733</v>
      </c>
      <c r="N48" s="1">
        <f t="shared" si="9"/>
        <v>4.8055555555555562</v>
      </c>
      <c r="O48" s="1">
        <f t="shared" si="21"/>
        <v>3.2592592592592591</v>
      </c>
      <c r="P48" s="1">
        <f t="shared" si="11"/>
        <v>1.9944444444444445</v>
      </c>
      <c r="R48" s="1">
        <f t="shared" si="22"/>
        <v>1.3333333333333333</v>
      </c>
      <c r="T48" s="1">
        <f t="shared" ref="T48:Y79" si="23">T$14</f>
        <v>1.0598360655737704</v>
      </c>
      <c r="U48">
        <f t="shared" si="23"/>
        <v>2.1192622950819673</v>
      </c>
      <c r="V48">
        <f t="shared" si="23"/>
        <v>2.9672131147540983</v>
      </c>
      <c r="W48">
        <f t="shared" si="23"/>
        <v>4.2377049180327866</v>
      </c>
      <c r="X48">
        <f t="shared" si="23"/>
        <v>5.8278688524590168</v>
      </c>
      <c r="Y48">
        <f t="shared" si="23"/>
        <v>8.4795081967213122</v>
      </c>
    </row>
    <row r="49" spans="1:25">
      <c r="A49">
        <v>36</v>
      </c>
      <c r="B49">
        <f>grafiek!$K$5+A49*grafiek!$F$5</f>
        <v>2740</v>
      </c>
      <c r="C49" s="2">
        <f t="shared" si="15"/>
        <v>4110</v>
      </c>
      <c r="D49" s="2">
        <f t="shared" si="6"/>
        <v>3653.333333333333</v>
      </c>
      <c r="E49" s="2">
        <f t="shared" si="7"/>
        <v>4871.1111111111104</v>
      </c>
      <c r="F49" s="2"/>
      <c r="G49" s="5">
        <f t="shared" si="16"/>
        <v>11.2614</v>
      </c>
      <c r="H49" s="1">
        <f t="shared" si="17"/>
        <v>10.010133333333332</v>
      </c>
      <c r="I49" s="1">
        <f t="shared" si="18"/>
        <v>13.346844444444443</v>
      </c>
      <c r="K49" s="1">
        <f t="shared" si="19"/>
        <v>8.7591240875912408</v>
      </c>
      <c r="L49" s="1">
        <f t="shared" si="20"/>
        <v>5.766423357664233</v>
      </c>
      <c r="M49" s="1">
        <f t="shared" si="8"/>
        <v>5.4257907542579078</v>
      </c>
      <c r="N49" s="1">
        <f t="shared" si="9"/>
        <v>4.7354014598540157</v>
      </c>
      <c r="O49" s="1">
        <f t="shared" si="21"/>
        <v>3.211678832116788</v>
      </c>
      <c r="P49" s="1">
        <f t="shared" si="11"/>
        <v>1.9653284671532849</v>
      </c>
      <c r="R49" s="1">
        <f t="shared" si="22"/>
        <v>1.3138686131386863</v>
      </c>
      <c r="T49" s="1">
        <f t="shared" si="23"/>
        <v>1.0598360655737704</v>
      </c>
      <c r="U49">
        <f t="shared" si="23"/>
        <v>2.1192622950819673</v>
      </c>
      <c r="V49">
        <f t="shared" si="23"/>
        <v>2.9672131147540983</v>
      </c>
      <c r="W49">
        <f t="shared" si="23"/>
        <v>4.2377049180327866</v>
      </c>
      <c r="X49">
        <f t="shared" si="23"/>
        <v>5.8278688524590168</v>
      </c>
      <c r="Y49">
        <f t="shared" si="23"/>
        <v>8.4795081967213122</v>
      </c>
    </row>
    <row r="50" spans="1:25">
      <c r="A50">
        <v>37</v>
      </c>
      <c r="B50">
        <f>grafiek!$K$5+A50*grafiek!$F$5</f>
        <v>2780</v>
      </c>
      <c r="C50" s="2">
        <f t="shared" si="15"/>
        <v>4170</v>
      </c>
      <c r="D50" s="2">
        <f t="shared" si="6"/>
        <v>3706.6666666666665</v>
      </c>
      <c r="E50" s="2">
        <f t="shared" si="7"/>
        <v>4942.2222222222217</v>
      </c>
      <c r="F50" s="2"/>
      <c r="G50" s="5">
        <f t="shared" si="16"/>
        <v>11.592599999999999</v>
      </c>
      <c r="H50" s="1">
        <f t="shared" si="17"/>
        <v>10.304533333333332</v>
      </c>
      <c r="I50" s="1">
        <f t="shared" si="18"/>
        <v>13.739377777777776</v>
      </c>
      <c r="K50" s="1">
        <f t="shared" si="19"/>
        <v>8.6330935251798557</v>
      </c>
      <c r="L50" s="1">
        <f t="shared" si="20"/>
        <v>5.6834532374100712</v>
      </c>
      <c r="M50" s="1">
        <f t="shared" si="8"/>
        <v>5.3477218225419669</v>
      </c>
      <c r="N50" s="1">
        <f t="shared" si="9"/>
        <v>4.6672661870503598</v>
      </c>
      <c r="O50" s="1">
        <f t="shared" si="21"/>
        <v>3.1654676258992804</v>
      </c>
      <c r="P50" s="1">
        <f t="shared" si="11"/>
        <v>1.9370503597122302</v>
      </c>
      <c r="R50" s="1">
        <f t="shared" si="22"/>
        <v>1.2949640287769784</v>
      </c>
      <c r="T50" s="1">
        <f t="shared" si="23"/>
        <v>1.0598360655737704</v>
      </c>
      <c r="U50">
        <f t="shared" si="23"/>
        <v>2.1192622950819673</v>
      </c>
      <c r="V50">
        <f t="shared" si="23"/>
        <v>2.9672131147540983</v>
      </c>
      <c r="W50">
        <f t="shared" si="23"/>
        <v>4.2377049180327866</v>
      </c>
      <c r="X50">
        <f t="shared" si="23"/>
        <v>5.8278688524590168</v>
      </c>
      <c r="Y50">
        <f t="shared" si="23"/>
        <v>8.4795081967213122</v>
      </c>
    </row>
    <row r="51" spans="1:25">
      <c r="A51">
        <v>38</v>
      </c>
      <c r="B51">
        <f>grafiek!$K$5+A51*grafiek!$F$5</f>
        <v>2820</v>
      </c>
      <c r="C51" s="2">
        <f t="shared" si="15"/>
        <v>4230</v>
      </c>
      <c r="D51" s="2">
        <f t="shared" si="6"/>
        <v>3760</v>
      </c>
      <c r="E51" s="2">
        <f t="shared" si="7"/>
        <v>5013.333333333333</v>
      </c>
      <c r="F51" s="2"/>
      <c r="G51" s="5">
        <f t="shared" si="16"/>
        <v>11.928599999999999</v>
      </c>
      <c r="H51" s="1">
        <f t="shared" si="17"/>
        <v>10.603199999999999</v>
      </c>
      <c r="I51" s="1">
        <f t="shared" si="18"/>
        <v>14.137600000000001</v>
      </c>
      <c r="K51" s="1">
        <f t="shared" si="19"/>
        <v>8.5106382978723403</v>
      </c>
      <c r="L51" s="1">
        <f t="shared" si="20"/>
        <v>5.6028368794326235</v>
      </c>
      <c r="M51" s="1">
        <f t="shared" si="8"/>
        <v>5.2718676122931445</v>
      </c>
      <c r="N51" s="1">
        <f t="shared" si="9"/>
        <v>4.6010638297872344</v>
      </c>
      <c r="O51" s="1">
        <f t="shared" si="21"/>
        <v>3.1205673758865244</v>
      </c>
      <c r="P51" s="1">
        <f t="shared" si="11"/>
        <v>1.9095744680851063</v>
      </c>
      <c r="R51" s="1">
        <f t="shared" si="22"/>
        <v>1.2765957446808509</v>
      </c>
      <c r="T51" s="1">
        <f t="shared" si="23"/>
        <v>1.0598360655737704</v>
      </c>
      <c r="U51">
        <f t="shared" si="23"/>
        <v>2.1192622950819673</v>
      </c>
      <c r="V51">
        <f t="shared" si="23"/>
        <v>2.9672131147540983</v>
      </c>
      <c r="W51">
        <f t="shared" si="23"/>
        <v>4.2377049180327866</v>
      </c>
      <c r="X51">
        <f t="shared" si="23"/>
        <v>5.8278688524590168</v>
      </c>
      <c r="Y51">
        <f t="shared" si="23"/>
        <v>8.4795081967213122</v>
      </c>
    </row>
    <row r="52" spans="1:25">
      <c r="A52">
        <v>39</v>
      </c>
      <c r="B52">
        <f>grafiek!$K$5+A52*grafiek!$F$5</f>
        <v>2860</v>
      </c>
      <c r="C52" s="2">
        <f t="shared" si="15"/>
        <v>4290</v>
      </c>
      <c r="D52" s="2">
        <f t="shared" si="6"/>
        <v>3813.333333333333</v>
      </c>
      <c r="E52" s="2">
        <f t="shared" si="7"/>
        <v>5084.4444444444443</v>
      </c>
      <c r="F52" s="2"/>
      <c r="G52" s="5">
        <f t="shared" si="16"/>
        <v>12.269399999999999</v>
      </c>
      <c r="H52" s="1">
        <f t="shared" si="17"/>
        <v>10.906133333333331</v>
      </c>
      <c r="I52" s="1">
        <f t="shared" si="18"/>
        <v>14.541511111111109</v>
      </c>
      <c r="K52" s="1">
        <f t="shared" si="19"/>
        <v>8.3916083916083917</v>
      </c>
      <c r="L52" s="1">
        <f t="shared" si="20"/>
        <v>5.524475524475525</v>
      </c>
      <c r="M52" s="1">
        <f t="shared" si="8"/>
        <v>5.1981351981351978</v>
      </c>
      <c r="N52" s="1">
        <f t="shared" si="9"/>
        <v>4.5367132867132876</v>
      </c>
      <c r="O52" s="1">
        <f t="shared" si="21"/>
        <v>3.0769230769230771</v>
      </c>
      <c r="P52" s="1">
        <f t="shared" si="11"/>
        <v>1.8828671328671329</v>
      </c>
      <c r="R52" s="1">
        <f t="shared" si="22"/>
        <v>1.2587412587412588</v>
      </c>
      <c r="T52" s="1">
        <f t="shared" si="23"/>
        <v>1.0598360655737704</v>
      </c>
      <c r="U52">
        <f t="shared" si="23"/>
        <v>2.1192622950819673</v>
      </c>
      <c r="V52">
        <f t="shared" si="23"/>
        <v>2.9672131147540983</v>
      </c>
      <c r="W52">
        <f t="shared" si="23"/>
        <v>4.2377049180327866</v>
      </c>
      <c r="X52">
        <f t="shared" si="23"/>
        <v>5.8278688524590168</v>
      </c>
      <c r="Y52">
        <f t="shared" si="23"/>
        <v>8.4795081967213122</v>
      </c>
    </row>
    <row r="53" spans="1:25">
      <c r="A53">
        <v>40</v>
      </c>
      <c r="B53">
        <f>grafiek!$K$5+A53*grafiek!$F$5</f>
        <v>2900</v>
      </c>
      <c r="C53" s="2">
        <f t="shared" si="15"/>
        <v>4350</v>
      </c>
      <c r="D53" s="2">
        <f t="shared" si="6"/>
        <v>3866.6666666666665</v>
      </c>
      <c r="E53" s="2">
        <f t="shared" si="7"/>
        <v>5155.5555555555557</v>
      </c>
      <c r="F53" s="2"/>
      <c r="G53" s="5">
        <f t="shared" si="16"/>
        <v>12.615</v>
      </c>
      <c r="H53" s="1">
        <f t="shared" si="17"/>
        <v>11.213333333333333</v>
      </c>
      <c r="I53" s="1">
        <f t="shared" si="18"/>
        <v>14.951111111111112</v>
      </c>
      <c r="K53" s="1">
        <f t="shared" si="19"/>
        <v>8.2758620689655178</v>
      </c>
      <c r="L53" s="1">
        <f t="shared" si="20"/>
        <v>5.4482758620689653</v>
      </c>
      <c r="M53" s="1">
        <f t="shared" si="8"/>
        <v>5.126436781609196</v>
      </c>
      <c r="N53" s="1">
        <f t="shared" si="9"/>
        <v>4.4741379310344831</v>
      </c>
      <c r="O53" s="1">
        <f t="shared" si="21"/>
        <v>3.0344827586206895</v>
      </c>
      <c r="P53" s="1">
        <f t="shared" si="11"/>
        <v>1.856896551724138</v>
      </c>
      <c r="R53" s="1">
        <f t="shared" si="22"/>
        <v>1.2413793103448276</v>
      </c>
      <c r="T53" s="1">
        <f t="shared" si="23"/>
        <v>1.0598360655737704</v>
      </c>
      <c r="U53">
        <f t="shared" si="23"/>
        <v>2.1192622950819673</v>
      </c>
      <c r="V53">
        <f t="shared" si="23"/>
        <v>2.9672131147540983</v>
      </c>
      <c r="W53">
        <f t="shared" si="23"/>
        <v>4.2377049180327866</v>
      </c>
      <c r="X53">
        <f t="shared" si="23"/>
        <v>5.8278688524590168</v>
      </c>
      <c r="Y53">
        <f t="shared" si="23"/>
        <v>8.4795081967213122</v>
      </c>
    </row>
    <row r="54" spans="1:25">
      <c r="A54">
        <v>41</v>
      </c>
      <c r="B54">
        <f>grafiek!$K$5+A54*grafiek!$F$5</f>
        <v>2940</v>
      </c>
      <c r="C54" s="2">
        <f t="shared" si="15"/>
        <v>4410</v>
      </c>
      <c r="D54" s="2">
        <f t="shared" si="6"/>
        <v>3920</v>
      </c>
      <c r="E54" s="2">
        <f t="shared" si="7"/>
        <v>5226.6666666666661</v>
      </c>
      <c r="F54" s="2"/>
      <c r="G54" s="5">
        <f t="shared" si="16"/>
        <v>12.965400000000001</v>
      </c>
      <c r="H54" s="1">
        <f t="shared" si="17"/>
        <v>11.524800000000001</v>
      </c>
      <c r="I54" s="1">
        <f t="shared" si="18"/>
        <v>15.366399999999999</v>
      </c>
      <c r="K54" s="1">
        <f t="shared" si="19"/>
        <v>8.1632653061224492</v>
      </c>
      <c r="L54" s="1">
        <f t="shared" si="20"/>
        <v>5.3741496598639458</v>
      </c>
      <c r="M54" s="1">
        <f t="shared" si="8"/>
        <v>5.0566893424036286</v>
      </c>
      <c r="N54" s="1">
        <f t="shared" si="9"/>
        <v>4.4132653061224492</v>
      </c>
      <c r="O54" s="1">
        <f t="shared" si="21"/>
        <v>2.9931972789115644</v>
      </c>
      <c r="P54" s="1">
        <f t="shared" si="11"/>
        <v>1.8316326530612244</v>
      </c>
      <c r="R54" s="1">
        <f t="shared" si="22"/>
        <v>1.2244897959183674</v>
      </c>
      <c r="T54" s="1">
        <f t="shared" si="23"/>
        <v>1.0598360655737704</v>
      </c>
      <c r="U54">
        <f t="shared" si="23"/>
        <v>2.1192622950819673</v>
      </c>
      <c r="V54">
        <f t="shared" si="23"/>
        <v>2.9672131147540983</v>
      </c>
      <c r="W54">
        <f t="shared" si="23"/>
        <v>4.2377049180327866</v>
      </c>
      <c r="X54">
        <f t="shared" si="23"/>
        <v>5.8278688524590168</v>
      </c>
      <c r="Y54">
        <f t="shared" si="23"/>
        <v>8.4795081967213122</v>
      </c>
    </row>
    <row r="55" spans="1:25">
      <c r="A55">
        <v>42</v>
      </c>
      <c r="B55">
        <f>grafiek!$K$5+A55*grafiek!$F$5</f>
        <v>2980</v>
      </c>
      <c r="C55" s="2">
        <f t="shared" si="15"/>
        <v>4470</v>
      </c>
      <c r="D55" s="2">
        <f t="shared" si="6"/>
        <v>3973.333333333333</v>
      </c>
      <c r="E55" s="2">
        <f t="shared" si="7"/>
        <v>5297.7777777777774</v>
      </c>
      <c r="F55" s="2"/>
      <c r="G55" s="5">
        <f t="shared" si="16"/>
        <v>13.320600000000001</v>
      </c>
      <c r="H55" s="1">
        <f t="shared" si="17"/>
        <v>11.840533333333331</v>
      </c>
      <c r="I55" s="1">
        <f t="shared" si="18"/>
        <v>15.787377777777776</v>
      </c>
      <c r="K55" s="1">
        <f t="shared" si="19"/>
        <v>8.053691275167786</v>
      </c>
      <c r="L55" s="1">
        <f t="shared" si="20"/>
        <v>5.3020134228187921</v>
      </c>
      <c r="M55" s="1">
        <f t="shared" si="8"/>
        <v>4.9888143176733779</v>
      </c>
      <c r="N55" s="1">
        <f t="shared" si="9"/>
        <v>4.354026845637585</v>
      </c>
      <c r="O55" s="1">
        <f t="shared" si="21"/>
        <v>2.9530201342281877</v>
      </c>
      <c r="P55" s="1">
        <f t="shared" si="11"/>
        <v>1.807046979865772</v>
      </c>
      <c r="R55" s="1">
        <f t="shared" si="22"/>
        <v>1.2080536912751678</v>
      </c>
      <c r="T55" s="1">
        <f t="shared" si="23"/>
        <v>1.0598360655737704</v>
      </c>
      <c r="U55">
        <f t="shared" si="23"/>
        <v>2.1192622950819673</v>
      </c>
      <c r="V55">
        <f t="shared" si="23"/>
        <v>2.9672131147540983</v>
      </c>
      <c r="W55">
        <f t="shared" si="23"/>
        <v>4.2377049180327866</v>
      </c>
      <c r="X55">
        <f t="shared" si="23"/>
        <v>5.8278688524590168</v>
      </c>
      <c r="Y55">
        <f t="shared" si="23"/>
        <v>8.4795081967213122</v>
      </c>
    </row>
    <row r="56" spans="1:25">
      <c r="A56">
        <v>43</v>
      </c>
      <c r="B56">
        <f>grafiek!$K$5+A56*grafiek!$F$5</f>
        <v>3020</v>
      </c>
      <c r="C56" s="2">
        <f t="shared" si="15"/>
        <v>4530</v>
      </c>
      <c r="D56" s="2">
        <f t="shared" si="6"/>
        <v>4026.6666666666665</v>
      </c>
      <c r="E56" s="2">
        <f t="shared" si="7"/>
        <v>5368.8888888888887</v>
      </c>
      <c r="F56" s="2"/>
      <c r="G56" s="5">
        <f t="shared" si="16"/>
        <v>13.6806</v>
      </c>
      <c r="H56" s="1">
        <f t="shared" si="17"/>
        <v>12.160533333333332</v>
      </c>
      <c r="I56" s="1">
        <f t="shared" si="18"/>
        <v>16.214044444444443</v>
      </c>
      <c r="K56" s="1">
        <f t="shared" si="19"/>
        <v>7.9470198675496686</v>
      </c>
      <c r="L56" s="1">
        <f t="shared" si="20"/>
        <v>5.2317880794701992</v>
      </c>
      <c r="M56" s="1">
        <f t="shared" si="8"/>
        <v>4.9227373068432669</v>
      </c>
      <c r="N56" s="1">
        <f t="shared" si="9"/>
        <v>4.2963576158940402</v>
      </c>
      <c r="O56" s="1">
        <f t="shared" si="21"/>
        <v>2.9139072847682117</v>
      </c>
      <c r="P56" s="1">
        <f t="shared" si="11"/>
        <v>1.7831125827814569</v>
      </c>
      <c r="R56" s="1">
        <f t="shared" si="22"/>
        <v>1.1920529801324504</v>
      </c>
      <c r="T56" s="1">
        <f t="shared" si="23"/>
        <v>1.0598360655737704</v>
      </c>
      <c r="U56">
        <f t="shared" si="23"/>
        <v>2.1192622950819673</v>
      </c>
      <c r="V56">
        <f t="shared" si="23"/>
        <v>2.9672131147540983</v>
      </c>
      <c r="W56">
        <f t="shared" si="23"/>
        <v>4.2377049180327866</v>
      </c>
      <c r="X56">
        <f t="shared" si="23"/>
        <v>5.8278688524590168</v>
      </c>
      <c r="Y56">
        <f t="shared" si="23"/>
        <v>8.4795081967213122</v>
      </c>
    </row>
    <row r="57" spans="1:25">
      <c r="A57">
        <v>44</v>
      </c>
      <c r="B57">
        <f>grafiek!$K$5+A57*grafiek!$F$5</f>
        <v>3060</v>
      </c>
      <c r="C57" s="2">
        <f t="shared" si="15"/>
        <v>4590</v>
      </c>
      <c r="D57" s="2">
        <f t="shared" si="6"/>
        <v>4080</v>
      </c>
      <c r="E57" s="2">
        <f t="shared" si="7"/>
        <v>5440</v>
      </c>
      <c r="F57" s="2"/>
      <c r="G57" s="5">
        <f t="shared" si="16"/>
        <v>14.045400000000001</v>
      </c>
      <c r="H57" s="1">
        <f t="shared" si="17"/>
        <v>12.4848</v>
      </c>
      <c r="I57" s="1">
        <f t="shared" si="18"/>
        <v>16.6464</v>
      </c>
      <c r="K57" s="1">
        <f t="shared" si="19"/>
        <v>7.8431372549019605</v>
      </c>
      <c r="L57" s="1">
        <f t="shared" si="20"/>
        <v>5.1633986928104569</v>
      </c>
      <c r="M57" s="1">
        <f t="shared" si="8"/>
        <v>4.8583877995642704</v>
      </c>
      <c r="N57" s="1">
        <f t="shared" si="9"/>
        <v>4.2401960784313726</v>
      </c>
      <c r="O57" s="1">
        <f t="shared" si="21"/>
        <v>2.8758169934640523</v>
      </c>
      <c r="P57" s="1">
        <f t="shared" si="11"/>
        <v>1.7598039215686272</v>
      </c>
      <c r="R57" s="1">
        <f t="shared" si="22"/>
        <v>1.1764705882352939</v>
      </c>
      <c r="T57" s="1">
        <f t="shared" si="23"/>
        <v>1.0598360655737704</v>
      </c>
      <c r="U57">
        <f t="shared" si="23"/>
        <v>2.1192622950819673</v>
      </c>
      <c r="V57">
        <f t="shared" si="23"/>
        <v>2.9672131147540983</v>
      </c>
      <c r="W57">
        <f t="shared" si="23"/>
        <v>4.2377049180327866</v>
      </c>
      <c r="X57">
        <f t="shared" si="23"/>
        <v>5.8278688524590168</v>
      </c>
      <c r="Y57">
        <f t="shared" si="23"/>
        <v>8.4795081967213122</v>
      </c>
    </row>
    <row r="58" spans="1:25">
      <c r="A58">
        <v>45</v>
      </c>
      <c r="B58">
        <f>grafiek!$K$5+A58*grafiek!$F$5</f>
        <v>3100</v>
      </c>
      <c r="C58" s="2">
        <f t="shared" si="15"/>
        <v>4650</v>
      </c>
      <c r="D58" s="2">
        <f t="shared" si="6"/>
        <v>4133.333333333333</v>
      </c>
      <c r="E58" s="2">
        <f t="shared" si="7"/>
        <v>5511.1111111111104</v>
      </c>
      <c r="F58" s="2"/>
      <c r="G58" s="5">
        <f t="shared" si="16"/>
        <v>14.414999999999999</v>
      </c>
      <c r="H58" s="1">
        <f t="shared" si="17"/>
        <v>12.813333333333333</v>
      </c>
      <c r="I58" s="1">
        <f t="shared" si="18"/>
        <v>17.084444444444443</v>
      </c>
      <c r="K58" s="1">
        <f t="shared" si="19"/>
        <v>7.741935483870968</v>
      </c>
      <c r="L58" s="1">
        <f t="shared" si="20"/>
        <v>5.096774193548387</v>
      </c>
      <c r="M58" s="1">
        <f t="shared" si="8"/>
        <v>4.795698924731183</v>
      </c>
      <c r="N58" s="1">
        <f t="shared" si="9"/>
        <v>4.1854838709677429</v>
      </c>
      <c r="O58" s="1">
        <f t="shared" si="21"/>
        <v>2.8387096774193545</v>
      </c>
      <c r="P58" s="1">
        <f t="shared" si="11"/>
        <v>1.7370967741935486</v>
      </c>
      <c r="R58" s="1">
        <f t="shared" si="22"/>
        <v>1.1612903225806452</v>
      </c>
      <c r="T58" s="1">
        <f t="shared" si="23"/>
        <v>1.0598360655737704</v>
      </c>
      <c r="U58">
        <f t="shared" si="23"/>
        <v>2.1192622950819673</v>
      </c>
      <c r="V58">
        <f t="shared" si="23"/>
        <v>2.9672131147540983</v>
      </c>
      <c r="W58">
        <f t="shared" si="23"/>
        <v>4.2377049180327866</v>
      </c>
      <c r="X58">
        <f t="shared" si="23"/>
        <v>5.8278688524590168</v>
      </c>
      <c r="Y58">
        <f t="shared" si="23"/>
        <v>8.4795081967213122</v>
      </c>
    </row>
    <row r="59" spans="1:25">
      <c r="A59">
        <v>46</v>
      </c>
      <c r="B59">
        <f>grafiek!$K$5+A59*grafiek!$F$5</f>
        <v>3140</v>
      </c>
      <c r="C59" s="2">
        <f t="shared" si="15"/>
        <v>4710</v>
      </c>
      <c r="D59" s="2">
        <f t="shared" si="6"/>
        <v>4186.6666666666661</v>
      </c>
      <c r="E59" s="2">
        <f t="shared" si="7"/>
        <v>5582.2222222222217</v>
      </c>
      <c r="F59" s="2"/>
      <c r="G59" s="5">
        <f t="shared" si="16"/>
        <v>14.789400000000001</v>
      </c>
      <c r="H59" s="1">
        <f t="shared" si="17"/>
        <v>13.146133333333331</v>
      </c>
      <c r="I59" s="1">
        <f t="shared" si="18"/>
        <v>17.528177777777778</v>
      </c>
      <c r="K59" s="1">
        <f t="shared" si="19"/>
        <v>7.6433121019108281</v>
      </c>
      <c r="L59" s="1">
        <f t="shared" si="20"/>
        <v>5.031847133757962</v>
      </c>
      <c r="M59" s="1">
        <f t="shared" si="8"/>
        <v>4.7346072186836521</v>
      </c>
      <c r="N59" s="1">
        <f t="shared" si="9"/>
        <v>4.1321656050955422</v>
      </c>
      <c r="O59" s="1">
        <f t="shared" si="21"/>
        <v>2.8025477707006368</v>
      </c>
      <c r="P59" s="1">
        <f t="shared" si="11"/>
        <v>1.7149681528662424</v>
      </c>
      <c r="R59" s="1">
        <f t="shared" si="22"/>
        <v>1.1464968152866244</v>
      </c>
      <c r="T59" s="1">
        <f t="shared" si="23"/>
        <v>1.0598360655737704</v>
      </c>
      <c r="U59">
        <f t="shared" si="23"/>
        <v>2.1192622950819673</v>
      </c>
      <c r="V59">
        <f t="shared" si="23"/>
        <v>2.9672131147540983</v>
      </c>
      <c r="W59">
        <f t="shared" si="23"/>
        <v>4.2377049180327866</v>
      </c>
      <c r="X59">
        <f t="shared" si="23"/>
        <v>5.8278688524590168</v>
      </c>
      <c r="Y59">
        <f t="shared" si="23"/>
        <v>8.4795081967213122</v>
      </c>
    </row>
    <row r="60" spans="1:25">
      <c r="A60">
        <v>47</v>
      </c>
      <c r="B60">
        <f>grafiek!$K$5+A60*grafiek!$F$5</f>
        <v>3180</v>
      </c>
      <c r="C60" s="2">
        <f t="shared" si="15"/>
        <v>4770</v>
      </c>
      <c r="D60" s="2">
        <f t="shared" si="6"/>
        <v>4240</v>
      </c>
      <c r="E60" s="2">
        <f t="shared" si="7"/>
        <v>5653.333333333333</v>
      </c>
      <c r="F60" s="2"/>
      <c r="G60" s="5">
        <f t="shared" si="16"/>
        <v>15.1686</v>
      </c>
      <c r="H60" s="1">
        <f t="shared" si="17"/>
        <v>13.4832</v>
      </c>
      <c r="I60" s="1">
        <f t="shared" si="18"/>
        <v>17.977599999999999</v>
      </c>
      <c r="K60" s="1">
        <f t="shared" si="19"/>
        <v>7.5471698113207548</v>
      </c>
      <c r="L60" s="1">
        <f t="shared" si="20"/>
        <v>4.9685534591194962</v>
      </c>
      <c r="M60" s="1">
        <f t="shared" si="8"/>
        <v>4.6750524109014684</v>
      </c>
      <c r="N60" s="1">
        <f t="shared" si="9"/>
        <v>4.0801886792452837</v>
      </c>
      <c r="O60" s="1">
        <f t="shared" si="21"/>
        <v>2.7672955974842766</v>
      </c>
      <c r="P60" s="1">
        <f t="shared" si="11"/>
        <v>1.6933962264150944</v>
      </c>
      <c r="R60" s="1">
        <f t="shared" si="22"/>
        <v>1.1320754716981132</v>
      </c>
      <c r="T60" s="1">
        <f t="shared" si="23"/>
        <v>1.0598360655737704</v>
      </c>
      <c r="U60">
        <f t="shared" si="23"/>
        <v>2.1192622950819673</v>
      </c>
      <c r="V60">
        <f t="shared" si="23"/>
        <v>2.9672131147540983</v>
      </c>
      <c r="W60">
        <f t="shared" si="23"/>
        <v>4.2377049180327866</v>
      </c>
      <c r="X60">
        <f t="shared" si="23"/>
        <v>5.8278688524590168</v>
      </c>
      <c r="Y60">
        <f t="shared" si="23"/>
        <v>8.4795081967213122</v>
      </c>
    </row>
    <row r="61" spans="1:25">
      <c r="A61">
        <v>48</v>
      </c>
      <c r="B61">
        <f>grafiek!$K$5+A61*grafiek!$F$5</f>
        <v>3220</v>
      </c>
      <c r="C61" s="2">
        <f t="shared" si="15"/>
        <v>4830</v>
      </c>
      <c r="D61" s="2">
        <f t="shared" si="6"/>
        <v>4293.333333333333</v>
      </c>
      <c r="E61" s="2">
        <f t="shared" si="7"/>
        <v>5724.4444444444443</v>
      </c>
      <c r="F61" s="2"/>
      <c r="G61" s="5">
        <f t="shared" si="16"/>
        <v>15.5526</v>
      </c>
      <c r="H61" s="1">
        <f t="shared" si="17"/>
        <v>13.824533333333331</v>
      </c>
      <c r="I61" s="1">
        <f t="shared" si="18"/>
        <v>18.432711111111111</v>
      </c>
      <c r="K61" s="1">
        <f t="shared" si="19"/>
        <v>7.4534161490683228</v>
      </c>
      <c r="L61" s="1">
        <f t="shared" si="20"/>
        <v>4.9068322981366457</v>
      </c>
      <c r="M61" s="1">
        <f t="shared" si="8"/>
        <v>4.616977225672878</v>
      </c>
      <c r="N61" s="1">
        <f t="shared" si="9"/>
        <v>4.029503105590063</v>
      </c>
      <c r="O61" s="1">
        <f t="shared" si="21"/>
        <v>2.7329192546583849</v>
      </c>
      <c r="P61" s="1">
        <f t="shared" si="11"/>
        <v>1.6723602484472049</v>
      </c>
      <c r="R61" s="1">
        <f t="shared" si="22"/>
        <v>1.1180124223602483</v>
      </c>
      <c r="T61" s="1">
        <f t="shared" si="23"/>
        <v>1.0598360655737704</v>
      </c>
      <c r="U61">
        <f t="shared" si="23"/>
        <v>2.1192622950819673</v>
      </c>
      <c r="V61">
        <f t="shared" si="23"/>
        <v>2.9672131147540983</v>
      </c>
      <c r="W61">
        <f t="shared" si="23"/>
        <v>4.2377049180327866</v>
      </c>
      <c r="X61">
        <f t="shared" si="23"/>
        <v>5.8278688524590168</v>
      </c>
      <c r="Y61">
        <f t="shared" si="23"/>
        <v>8.4795081967213122</v>
      </c>
    </row>
    <row r="62" spans="1:25">
      <c r="A62">
        <v>49</v>
      </c>
      <c r="B62">
        <f>grafiek!$K$5+A62*grafiek!$F$5</f>
        <v>3260</v>
      </c>
      <c r="C62" s="2">
        <f t="shared" si="15"/>
        <v>4890</v>
      </c>
      <c r="D62" s="2">
        <f t="shared" si="6"/>
        <v>4346.6666666666661</v>
      </c>
      <c r="E62" s="2">
        <f t="shared" si="7"/>
        <v>5795.5555555555557</v>
      </c>
      <c r="F62" s="2"/>
      <c r="G62" s="5">
        <f t="shared" si="16"/>
        <v>15.9414</v>
      </c>
      <c r="H62" s="1">
        <f t="shared" si="17"/>
        <v>14.170133333333332</v>
      </c>
      <c r="I62" s="1">
        <f t="shared" si="18"/>
        <v>18.893511111111113</v>
      </c>
      <c r="K62" s="1">
        <f t="shared" si="19"/>
        <v>7.3619631901840492</v>
      </c>
      <c r="L62" s="1">
        <f t="shared" si="20"/>
        <v>4.8466257668711661</v>
      </c>
      <c r="M62" s="1">
        <f t="shared" si="8"/>
        <v>4.5603271983640088</v>
      </c>
      <c r="N62" s="1">
        <f t="shared" si="9"/>
        <v>3.9800613496932526</v>
      </c>
      <c r="O62" s="1">
        <f t="shared" si="21"/>
        <v>2.6993865030674846</v>
      </c>
      <c r="P62" s="1">
        <f t="shared" si="11"/>
        <v>1.6518404907975461</v>
      </c>
      <c r="R62" s="1">
        <f t="shared" si="22"/>
        <v>1.1042944785276074</v>
      </c>
      <c r="T62" s="1">
        <f t="shared" si="23"/>
        <v>1.0598360655737704</v>
      </c>
      <c r="U62">
        <f t="shared" si="23"/>
        <v>2.1192622950819673</v>
      </c>
      <c r="V62">
        <f t="shared" si="23"/>
        <v>2.9672131147540983</v>
      </c>
      <c r="W62">
        <f t="shared" si="23"/>
        <v>4.2377049180327866</v>
      </c>
      <c r="X62">
        <f t="shared" si="23"/>
        <v>5.8278688524590168</v>
      </c>
      <c r="Y62">
        <f t="shared" si="23"/>
        <v>8.4795081967213122</v>
      </c>
    </row>
    <row r="63" spans="1:25">
      <c r="A63">
        <v>50</v>
      </c>
      <c r="B63">
        <f>grafiek!$K$5+A63*grafiek!$F$5</f>
        <v>3300</v>
      </c>
      <c r="C63" s="2">
        <f t="shared" si="15"/>
        <v>4950</v>
      </c>
      <c r="D63" s="2">
        <f t="shared" si="6"/>
        <v>4400</v>
      </c>
      <c r="E63" s="2">
        <f t="shared" si="7"/>
        <v>5866.6666666666661</v>
      </c>
      <c r="F63" s="2"/>
      <c r="G63" s="5">
        <f t="shared" si="16"/>
        <v>16.335000000000001</v>
      </c>
      <c r="H63" s="1">
        <f t="shared" si="17"/>
        <v>14.52</v>
      </c>
      <c r="I63" s="1">
        <f t="shared" si="18"/>
        <v>19.359999999999996</v>
      </c>
      <c r="K63" s="1">
        <f t="shared" si="19"/>
        <v>7.2727272727272725</v>
      </c>
      <c r="L63" s="1">
        <f t="shared" si="20"/>
        <v>4.7878787878787881</v>
      </c>
      <c r="M63" s="1">
        <f t="shared" si="8"/>
        <v>4.5050505050505052</v>
      </c>
      <c r="N63" s="1">
        <f t="shared" si="9"/>
        <v>3.9318181818181821</v>
      </c>
      <c r="O63" s="1">
        <f t="shared" si="21"/>
        <v>2.6666666666666665</v>
      </c>
      <c r="P63" s="1">
        <f t="shared" si="11"/>
        <v>1.6318181818181818</v>
      </c>
      <c r="R63" s="1">
        <f t="shared" si="22"/>
        <v>1.0909090909090911</v>
      </c>
      <c r="T63" s="1">
        <f t="shared" si="23"/>
        <v>1.0598360655737704</v>
      </c>
      <c r="U63">
        <f t="shared" si="23"/>
        <v>2.1192622950819673</v>
      </c>
      <c r="V63">
        <f t="shared" si="23"/>
        <v>2.9672131147540983</v>
      </c>
      <c r="W63">
        <f t="shared" si="23"/>
        <v>4.2377049180327866</v>
      </c>
      <c r="X63">
        <f t="shared" si="23"/>
        <v>5.8278688524590168</v>
      </c>
      <c r="Y63">
        <f t="shared" si="23"/>
        <v>8.4795081967213122</v>
      </c>
    </row>
    <row r="64" spans="1:25">
      <c r="A64">
        <v>51</v>
      </c>
      <c r="B64">
        <f>grafiek!$K$5+A64*grafiek!$F$5</f>
        <v>3340</v>
      </c>
      <c r="C64" s="2">
        <f t="shared" si="15"/>
        <v>5010</v>
      </c>
      <c r="D64" s="2">
        <f t="shared" si="6"/>
        <v>4453.333333333333</v>
      </c>
      <c r="E64" s="2">
        <f t="shared" si="7"/>
        <v>5937.7777777777774</v>
      </c>
      <c r="F64" s="2"/>
      <c r="G64" s="5">
        <f t="shared" si="16"/>
        <v>16.7334</v>
      </c>
      <c r="H64" s="1">
        <f t="shared" si="17"/>
        <v>14.874133333333331</v>
      </c>
      <c r="I64" s="1">
        <f t="shared" si="18"/>
        <v>19.832177777777776</v>
      </c>
      <c r="K64" s="1">
        <f t="shared" si="19"/>
        <v>7.1856287425149699</v>
      </c>
      <c r="L64" s="1">
        <f t="shared" si="20"/>
        <v>4.7305389221556888</v>
      </c>
      <c r="M64" s="1">
        <f t="shared" si="8"/>
        <v>4.4510978043912175</v>
      </c>
      <c r="N64" s="1">
        <f t="shared" si="9"/>
        <v>3.884730538922156</v>
      </c>
      <c r="O64" s="1">
        <f t="shared" si="21"/>
        <v>2.6347305389221556</v>
      </c>
      <c r="P64" s="1">
        <f t="shared" si="11"/>
        <v>1.6122754491017963</v>
      </c>
      <c r="R64" s="1">
        <f t="shared" si="22"/>
        <v>1.0778443113772456</v>
      </c>
      <c r="T64" s="1">
        <f t="shared" si="23"/>
        <v>1.0598360655737704</v>
      </c>
      <c r="U64">
        <f t="shared" si="23"/>
        <v>2.1192622950819673</v>
      </c>
      <c r="V64">
        <f t="shared" si="23"/>
        <v>2.9672131147540983</v>
      </c>
      <c r="W64">
        <f t="shared" si="23"/>
        <v>4.2377049180327866</v>
      </c>
      <c r="X64">
        <f t="shared" si="23"/>
        <v>5.8278688524590168</v>
      </c>
      <c r="Y64">
        <f t="shared" si="23"/>
        <v>8.4795081967213122</v>
      </c>
    </row>
    <row r="65" spans="1:25">
      <c r="A65">
        <v>52</v>
      </c>
      <c r="B65">
        <f>grafiek!$K$5+A65*grafiek!$F$5</f>
        <v>3380</v>
      </c>
      <c r="C65" s="2">
        <f t="shared" si="15"/>
        <v>5070</v>
      </c>
      <c r="D65" s="2">
        <f t="shared" si="6"/>
        <v>4506.6666666666661</v>
      </c>
      <c r="E65" s="2">
        <f t="shared" si="7"/>
        <v>6008.8888888888887</v>
      </c>
      <c r="F65" s="2"/>
      <c r="G65" s="5">
        <f t="shared" si="16"/>
        <v>17.136600000000001</v>
      </c>
      <c r="H65" s="1">
        <f t="shared" si="17"/>
        <v>15.232533333333333</v>
      </c>
      <c r="I65" s="1">
        <f t="shared" si="18"/>
        <v>20.310044444444443</v>
      </c>
      <c r="K65" s="1">
        <f t="shared" si="19"/>
        <v>7.1005917159763312</v>
      </c>
      <c r="L65" s="1">
        <f t="shared" si="20"/>
        <v>4.6745562130177518</v>
      </c>
      <c r="M65" s="1">
        <f t="shared" si="8"/>
        <v>4.3984220907297829</v>
      </c>
      <c r="N65" s="1">
        <f t="shared" si="9"/>
        <v>3.8387573964497048</v>
      </c>
      <c r="O65" s="1">
        <f t="shared" si="21"/>
        <v>2.6035502958579877</v>
      </c>
      <c r="P65" s="1">
        <f t="shared" si="11"/>
        <v>1.5931952662721895</v>
      </c>
      <c r="R65" s="1">
        <f t="shared" si="22"/>
        <v>1.0650887573964498</v>
      </c>
      <c r="T65" s="1">
        <f t="shared" si="23"/>
        <v>1.0598360655737704</v>
      </c>
      <c r="U65">
        <f t="shared" si="23"/>
        <v>2.1192622950819673</v>
      </c>
      <c r="V65">
        <f t="shared" si="23"/>
        <v>2.9672131147540983</v>
      </c>
      <c r="W65">
        <f t="shared" si="23"/>
        <v>4.2377049180327866</v>
      </c>
      <c r="X65">
        <f t="shared" si="23"/>
        <v>5.8278688524590168</v>
      </c>
      <c r="Y65">
        <f t="shared" si="23"/>
        <v>8.4795081967213122</v>
      </c>
    </row>
    <row r="66" spans="1:25">
      <c r="A66">
        <v>53</v>
      </c>
      <c r="B66">
        <f>grafiek!$K$5+A66*grafiek!$F$5</f>
        <v>3420</v>
      </c>
      <c r="C66" s="2">
        <f t="shared" si="15"/>
        <v>5130</v>
      </c>
      <c r="D66" s="2">
        <f t="shared" si="6"/>
        <v>4560</v>
      </c>
      <c r="E66" s="2">
        <f t="shared" si="7"/>
        <v>6080</v>
      </c>
      <c r="F66" s="2"/>
      <c r="G66" s="5">
        <f t="shared" si="16"/>
        <v>17.544599999999999</v>
      </c>
      <c r="H66" s="1">
        <f t="shared" si="17"/>
        <v>15.5952</v>
      </c>
      <c r="I66" s="1">
        <f t="shared" si="18"/>
        <v>20.793600000000001</v>
      </c>
      <c r="K66" s="1">
        <f t="shared" si="19"/>
        <v>7.0175438596491233</v>
      </c>
      <c r="L66" s="1">
        <f t="shared" si="20"/>
        <v>4.6198830409356724</v>
      </c>
      <c r="M66" s="1">
        <f t="shared" si="8"/>
        <v>4.3469785575048734</v>
      </c>
      <c r="N66" s="1">
        <f t="shared" si="9"/>
        <v>3.7938596491228074</v>
      </c>
      <c r="O66" s="1">
        <f t="shared" si="21"/>
        <v>2.5730994152046782</v>
      </c>
      <c r="P66" s="1">
        <f t="shared" si="11"/>
        <v>1.5745614035087718</v>
      </c>
      <c r="R66" s="1">
        <f t="shared" si="22"/>
        <v>1.0526315789473684</v>
      </c>
      <c r="T66" s="1">
        <f t="shared" si="23"/>
        <v>1.0598360655737704</v>
      </c>
      <c r="U66">
        <f t="shared" si="23"/>
        <v>2.1192622950819673</v>
      </c>
      <c r="V66">
        <f t="shared" si="23"/>
        <v>2.9672131147540983</v>
      </c>
      <c r="W66">
        <f t="shared" si="23"/>
        <v>4.2377049180327866</v>
      </c>
      <c r="X66">
        <f t="shared" si="23"/>
        <v>5.8278688524590168</v>
      </c>
      <c r="Y66">
        <f t="shared" si="23"/>
        <v>8.4795081967213122</v>
      </c>
    </row>
    <row r="67" spans="1:25">
      <c r="A67">
        <v>54</v>
      </c>
      <c r="B67">
        <f>grafiek!$K$5+A67*grafiek!$F$5</f>
        <v>3460</v>
      </c>
      <c r="C67" s="2">
        <f t="shared" si="15"/>
        <v>5190</v>
      </c>
      <c r="D67" s="2">
        <f t="shared" si="6"/>
        <v>4613.333333333333</v>
      </c>
      <c r="E67" s="2">
        <f t="shared" si="7"/>
        <v>6151.1111111111104</v>
      </c>
      <c r="F67" s="2"/>
      <c r="G67" s="5">
        <f t="shared" si="16"/>
        <v>17.9574</v>
      </c>
      <c r="H67" s="1">
        <f t="shared" si="17"/>
        <v>15.962133333333332</v>
      </c>
      <c r="I67" s="1">
        <f t="shared" si="18"/>
        <v>21.282844444444439</v>
      </c>
      <c r="K67" s="1">
        <f t="shared" si="19"/>
        <v>6.9364161849710984</v>
      </c>
      <c r="L67" s="1">
        <f t="shared" si="20"/>
        <v>4.5664739884393057</v>
      </c>
      <c r="M67" s="1">
        <f t="shared" si="8"/>
        <v>4.2967244701348744</v>
      </c>
      <c r="N67" s="1">
        <f t="shared" si="9"/>
        <v>3.7500000000000004</v>
      </c>
      <c r="O67" s="1">
        <f t="shared" si="21"/>
        <v>2.5433526011560694</v>
      </c>
      <c r="P67" s="1">
        <f t="shared" si="11"/>
        <v>1.5563583815028901</v>
      </c>
      <c r="R67" s="1">
        <f t="shared" si="22"/>
        <v>1.0404624277456649</v>
      </c>
      <c r="T67" s="1">
        <f t="shared" si="23"/>
        <v>1.0598360655737704</v>
      </c>
      <c r="U67">
        <f t="shared" si="23"/>
        <v>2.1192622950819673</v>
      </c>
      <c r="V67">
        <f t="shared" si="23"/>
        <v>2.9672131147540983</v>
      </c>
      <c r="W67">
        <f t="shared" si="23"/>
        <v>4.2377049180327866</v>
      </c>
      <c r="X67">
        <f t="shared" si="23"/>
        <v>5.8278688524590168</v>
      </c>
      <c r="Y67">
        <f t="shared" si="23"/>
        <v>8.4795081967213122</v>
      </c>
    </row>
    <row r="68" spans="1:25">
      <c r="A68">
        <v>55</v>
      </c>
      <c r="B68">
        <f>grafiek!$K$5+A68*grafiek!$F$5</f>
        <v>3500</v>
      </c>
      <c r="C68" s="2">
        <f t="shared" si="15"/>
        <v>5250</v>
      </c>
      <c r="D68" s="2">
        <f t="shared" si="6"/>
        <v>4666.6666666666661</v>
      </c>
      <c r="E68" s="2">
        <f t="shared" si="7"/>
        <v>6222.2222222222217</v>
      </c>
      <c r="F68" s="2"/>
      <c r="G68" s="5">
        <f t="shared" si="16"/>
        <v>18.375</v>
      </c>
      <c r="H68" s="1">
        <f t="shared" si="17"/>
        <v>16.333333333333332</v>
      </c>
      <c r="I68" s="1">
        <f t="shared" si="18"/>
        <v>21.777777777777775</v>
      </c>
      <c r="K68" s="1">
        <f t="shared" si="19"/>
        <v>6.8571428571428568</v>
      </c>
      <c r="L68" s="1">
        <f t="shared" si="20"/>
        <v>4.5142857142857133</v>
      </c>
      <c r="M68" s="1">
        <f t="shared" si="8"/>
        <v>4.2476190476190476</v>
      </c>
      <c r="N68" s="1">
        <f t="shared" si="9"/>
        <v>3.7071428571428577</v>
      </c>
      <c r="O68" s="1">
        <f t="shared" si="21"/>
        <v>2.5142857142857142</v>
      </c>
      <c r="P68" s="1">
        <f t="shared" si="11"/>
        <v>1.5385714285714287</v>
      </c>
      <c r="R68" s="1">
        <f t="shared" si="22"/>
        <v>1.0285714285714287</v>
      </c>
      <c r="T68" s="1">
        <f t="shared" si="23"/>
        <v>1.0598360655737704</v>
      </c>
      <c r="U68">
        <f t="shared" si="23"/>
        <v>2.1192622950819673</v>
      </c>
      <c r="V68">
        <f t="shared" si="23"/>
        <v>2.9672131147540983</v>
      </c>
      <c r="W68">
        <f t="shared" si="23"/>
        <v>4.2377049180327866</v>
      </c>
      <c r="X68">
        <f t="shared" si="23"/>
        <v>5.8278688524590168</v>
      </c>
      <c r="Y68">
        <f t="shared" si="23"/>
        <v>8.4795081967213122</v>
      </c>
    </row>
    <row r="69" spans="1:25">
      <c r="A69">
        <v>56</v>
      </c>
      <c r="B69">
        <f>grafiek!$K$5+A69*grafiek!$F$5</f>
        <v>3540</v>
      </c>
      <c r="C69" s="2">
        <f t="shared" si="15"/>
        <v>5310</v>
      </c>
      <c r="D69" s="2">
        <f t="shared" si="6"/>
        <v>4720</v>
      </c>
      <c r="E69" s="2">
        <f t="shared" si="7"/>
        <v>6293.333333333333</v>
      </c>
      <c r="F69" s="2"/>
      <c r="G69" s="5">
        <f t="shared" si="16"/>
        <v>18.7974</v>
      </c>
      <c r="H69" s="1">
        <f t="shared" si="17"/>
        <v>16.7088</v>
      </c>
      <c r="I69" s="1">
        <f t="shared" si="18"/>
        <v>22.278400000000001</v>
      </c>
      <c r="K69" s="1">
        <f t="shared" si="19"/>
        <v>6.7796610169491522</v>
      </c>
      <c r="L69" s="1">
        <f t="shared" si="20"/>
        <v>4.463276836158192</v>
      </c>
      <c r="M69" s="1">
        <f t="shared" si="8"/>
        <v>4.1996233521657249</v>
      </c>
      <c r="N69" s="1">
        <f t="shared" si="9"/>
        <v>3.6652542372881358</v>
      </c>
      <c r="O69" s="1">
        <f t="shared" si="21"/>
        <v>2.485875706214689</v>
      </c>
      <c r="P69" s="1">
        <f t="shared" si="11"/>
        <v>1.521186440677966</v>
      </c>
      <c r="R69" s="1">
        <f t="shared" si="22"/>
        <v>1.0169491525423728</v>
      </c>
      <c r="T69" s="1">
        <f t="shared" si="23"/>
        <v>1.0598360655737704</v>
      </c>
      <c r="U69">
        <f t="shared" si="23"/>
        <v>2.1192622950819673</v>
      </c>
      <c r="V69">
        <f t="shared" si="23"/>
        <v>2.9672131147540983</v>
      </c>
      <c r="W69">
        <f t="shared" si="23"/>
        <v>4.2377049180327866</v>
      </c>
      <c r="X69">
        <f t="shared" si="23"/>
        <v>5.8278688524590168</v>
      </c>
      <c r="Y69">
        <f t="shared" si="23"/>
        <v>8.4795081967213122</v>
      </c>
    </row>
    <row r="70" spans="1:25">
      <c r="A70">
        <v>57</v>
      </c>
      <c r="B70">
        <f>grafiek!$K$5+A70*grafiek!$F$5</f>
        <v>3580</v>
      </c>
      <c r="C70" s="2">
        <f t="shared" si="15"/>
        <v>5370</v>
      </c>
      <c r="D70" s="2">
        <f t="shared" si="6"/>
        <v>4773.333333333333</v>
      </c>
      <c r="E70" s="2">
        <f t="shared" si="7"/>
        <v>6364.4444444444443</v>
      </c>
      <c r="F70" s="2"/>
      <c r="G70" s="5">
        <f t="shared" si="16"/>
        <v>19.224599999999999</v>
      </c>
      <c r="H70" s="1">
        <f t="shared" si="17"/>
        <v>17.088533333333331</v>
      </c>
      <c r="I70" s="1">
        <f t="shared" si="18"/>
        <v>22.784711111111111</v>
      </c>
      <c r="K70" s="1">
        <f t="shared" si="19"/>
        <v>6.7039106145251397</v>
      </c>
      <c r="L70" s="1">
        <f t="shared" si="20"/>
        <v>4.4134078212290504</v>
      </c>
      <c r="M70" s="1">
        <f t="shared" si="8"/>
        <v>4.1527001862197395</v>
      </c>
      <c r="N70" s="1">
        <f t="shared" si="9"/>
        <v>3.6243016759776538</v>
      </c>
      <c r="O70" s="1">
        <f t="shared" si="21"/>
        <v>2.4581005586592179</v>
      </c>
      <c r="P70" s="1">
        <f t="shared" si="11"/>
        <v>1.5041899441340782</v>
      </c>
      <c r="R70" s="1">
        <f t="shared" si="22"/>
        <v>1.005586592178771</v>
      </c>
      <c r="T70" s="1">
        <f t="shared" si="23"/>
        <v>1.0598360655737704</v>
      </c>
      <c r="U70">
        <f t="shared" si="23"/>
        <v>2.1192622950819673</v>
      </c>
      <c r="V70">
        <f t="shared" si="23"/>
        <v>2.9672131147540983</v>
      </c>
      <c r="W70">
        <f t="shared" si="23"/>
        <v>4.2377049180327866</v>
      </c>
      <c r="X70">
        <f t="shared" si="23"/>
        <v>5.8278688524590168</v>
      </c>
      <c r="Y70">
        <f t="shared" si="23"/>
        <v>8.4795081967213122</v>
      </c>
    </row>
    <row r="71" spans="1:25">
      <c r="A71">
        <v>58</v>
      </c>
      <c r="B71">
        <f>grafiek!$K$5+A71*grafiek!$F$5</f>
        <v>3620</v>
      </c>
      <c r="C71" s="2">
        <f t="shared" si="15"/>
        <v>5430</v>
      </c>
      <c r="D71" s="2">
        <f t="shared" si="6"/>
        <v>4826.6666666666661</v>
      </c>
      <c r="E71" s="2">
        <f t="shared" si="7"/>
        <v>6435.5555555555547</v>
      </c>
      <c r="F71" s="2"/>
      <c r="G71" s="5">
        <f t="shared" si="16"/>
        <v>19.656600000000001</v>
      </c>
      <c r="H71" s="1">
        <f t="shared" si="17"/>
        <v>17.472533333333331</v>
      </c>
      <c r="I71" s="1">
        <f t="shared" si="18"/>
        <v>23.296711111111108</v>
      </c>
      <c r="K71" s="1">
        <f t="shared" si="19"/>
        <v>6.6298342541436464</v>
      </c>
      <c r="L71" s="1">
        <f t="shared" si="20"/>
        <v>4.3646408839779012</v>
      </c>
      <c r="M71" s="1">
        <f t="shared" si="8"/>
        <v>4.1068139963167587</v>
      </c>
      <c r="N71" s="1">
        <f t="shared" si="9"/>
        <v>3.584254143646409</v>
      </c>
      <c r="O71" s="1">
        <f t="shared" si="21"/>
        <v>2.4309392265193366</v>
      </c>
      <c r="P71" s="1">
        <f t="shared" si="11"/>
        <v>1.4875690607734808</v>
      </c>
      <c r="R71" s="1">
        <f t="shared" si="22"/>
        <v>0.99447513812154709</v>
      </c>
      <c r="T71" s="1">
        <f t="shared" si="23"/>
        <v>1.0598360655737704</v>
      </c>
      <c r="U71">
        <f t="shared" si="23"/>
        <v>2.1192622950819673</v>
      </c>
      <c r="V71">
        <f t="shared" si="23"/>
        <v>2.9672131147540983</v>
      </c>
      <c r="W71">
        <f t="shared" si="23"/>
        <v>4.2377049180327866</v>
      </c>
      <c r="X71">
        <f t="shared" si="23"/>
        <v>5.8278688524590168</v>
      </c>
      <c r="Y71">
        <f t="shared" si="23"/>
        <v>8.4795081967213122</v>
      </c>
    </row>
    <row r="72" spans="1:25">
      <c r="A72">
        <v>59</v>
      </c>
      <c r="B72">
        <f>grafiek!$K$5+A72*grafiek!$F$5</f>
        <v>3660</v>
      </c>
      <c r="C72" s="2">
        <f t="shared" si="15"/>
        <v>5490</v>
      </c>
      <c r="D72" s="2">
        <f t="shared" si="6"/>
        <v>4880</v>
      </c>
      <c r="E72" s="2">
        <f t="shared" si="7"/>
        <v>6506.6666666666661</v>
      </c>
      <c r="F72" s="2"/>
      <c r="G72" s="5">
        <f t="shared" si="16"/>
        <v>20.093399999999999</v>
      </c>
      <c r="H72" s="1">
        <f t="shared" si="17"/>
        <v>17.860800000000001</v>
      </c>
      <c r="I72" s="1">
        <f t="shared" si="18"/>
        <v>23.814399999999996</v>
      </c>
      <c r="K72" s="1">
        <f t="shared" si="19"/>
        <v>6.557377049180328</v>
      </c>
      <c r="L72" s="1">
        <f t="shared" si="20"/>
        <v>4.3169398907103824</v>
      </c>
      <c r="M72" s="1">
        <f t="shared" si="8"/>
        <v>4.0619307832422589</v>
      </c>
      <c r="N72" s="1">
        <f t="shared" si="9"/>
        <v>3.5450819672131151</v>
      </c>
      <c r="O72" s="1">
        <f t="shared" si="21"/>
        <v>2.4043715846994536</v>
      </c>
      <c r="P72" s="1">
        <f t="shared" si="11"/>
        <v>1.471311475409836</v>
      </c>
      <c r="R72" s="1">
        <f t="shared" si="22"/>
        <v>0.98360655737704916</v>
      </c>
      <c r="T72" s="1">
        <f t="shared" si="23"/>
        <v>1.0598360655737704</v>
      </c>
      <c r="U72">
        <f t="shared" si="23"/>
        <v>2.1192622950819673</v>
      </c>
      <c r="V72">
        <f t="shared" si="23"/>
        <v>2.9672131147540983</v>
      </c>
      <c r="W72">
        <f t="shared" si="23"/>
        <v>4.2377049180327866</v>
      </c>
      <c r="X72">
        <f t="shared" si="23"/>
        <v>5.8278688524590168</v>
      </c>
      <c r="Y72">
        <f t="shared" si="23"/>
        <v>8.4795081967213122</v>
      </c>
    </row>
    <row r="73" spans="1:25">
      <c r="A73">
        <v>60</v>
      </c>
      <c r="B73">
        <f>grafiek!$K$5+A73*grafiek!$F$5</f>
        <v>3700</v>
      </c>
      <c r="C73" s="2">
        <f t="shared" ref="C73:C133" si="24">B73*(3/2)</f>
        <v>5550</v>
      </c>
      <c r="D73" s="2">
        <f t="shared" si="6"/>
        <v>4933.333333333333</v>
      </c>
      <c r="E73" s="2">
        <f t="shared" si="7"/>
        <v>6577.7777777777774</v>
      </c>
      <c r="F73" s="2"/>
      <c r="G73" s="5">
        <f t="shared" si="16"/>
        <v>20.535</v>
      </c>
      <c r="H73" s="1">
        <f t="shared" si="17"/>
        <v>18.253333333333334</v>
      </c>
      <c r="I73" s="1">
        <f t="shared" si="18"/>
        <v>24.337777777777777</v>
      </c>
      <c r="K73" s="1">
        <f t="shared" si="19"/>
        <v>6.486486486486486</v>
      </c>
      <c r="L73" s="1">
        <f t="shared" si="20"/>
        <v>4.2702702702702702</v>
      </c>
      <c r="M73" s="1">
        <f t="shared" si="8"/>
        <v>4.0180180180180187</v>
      </c>
      <c r="N73" s="1">
        <f t="shared" si="9"/>
        <v>3.5067567567567575</v>
      </c>
      <c r="O73" s="1">
        <f t="shared" si="21"/>
        <v>2.3783783783783781</v>
      </c>
      <c r="P73" s="1">
        <f t="shared" si="11"/>
        <v>1.4554054054054055</v>
      </c>
      <c r="R73" s="1">
        <f t="shared" si="22"/>
        <v>0.97297297297297303</v>
      </c>
      <c r="T73" s="1">
        <f t="shared" si="23"/>
        <v>1.0598360655737704</v>
      </c>
      <c r="U73">
        <f t="shared" si="23"/>
        <v>2.1192622950819673</v>
      </c>
      <c r="V73">
        <f t="shared" si="23"/>
        <v>2.9672131147540983</v>
      </c>
      <c r="W73">
        <f t="shared" si="23"/>
        <v>4.2377049180327866</v>
      </c>
      <c r="X73">
        <f t="shared" si="23"/>
        <v>5.8278688524590168</v>
      </c>
      <c r="Y73">
        <f t="shared" si="23"/>
        <v>8.4795081967213122</v>
      </c>
    </row>
    <row r="74" spans="1:25">
      <c r="A74">
        <v>61</v>
      </c>
      <c r="B74">
        <f>grafiek!$K$5+A74*grafiek!$F$5</f>
        <v>3740</v>
      </c>
      <c r="C74" s="2">
        <f t="shared" si="24"/>
        <v>5610</v>
      </c>
      <c r="D74" s="2">
        <f t="shared" si="6"/>
        <v>4986.6666666666661</v>
      </c>
      <c r="E74" s="2">
        <f t="shared" si="7"/>
        <v>6648.8888888888887</v>
      </c>
      <c r="F74" s="2"/>
      <c r="G74" s="5">
        <f t="shared" si="16"/>
        <v>20.981400000000001</v>
      </c>
      <c r="H74" s="1">
        <f t="shared" si="17"/>
        <v>18.650133333333333</v>
      </c>
      <c r="I74" s="1">
        <f t="shared" si="18"/>
        <v>24.866844444444443</v>
      </c>
      <c r="K74" s="1">
        <f t="shared" si="19"/>
        <v>6.4171122994652405</v>
      </c>
      <c r="L74" s="1">
        <f t="shared" si="20"/>
        <v>4.2245989304812834</v>
      </c>
      <c r="M74" s="1">
        <f t="shared" si="8"/>
        <v>3.9750445632798574</v>
      </c>
      <c r="N74" s="1">
        <f t="shared" si="9"/>
        <v>3.4692513368983962</v>
      </c>
      <c r="O74" s="1">
        <f t="shared" si="21"/>
        <v>2.3529411764705879</v>
      </c>
      <c r="P74" s="1">
        <f t="shared" si="11"/>
        <v>1.4398395721925135</v>
      </c>
      <c r="R74" s="1">
        <f t="shared" si="22"/>
        <v>0.96256684491978617</v>
      </c>
      <c r="T74" s="1">
        <f t="shared" si="23"/>
        <v>1.0598360655737704</v>
      </c>
      <c r="U74">
        <f t="shared" si="23"/>
        <v>2.1192622950819673</v>
      </c>
      <c r="V74">
        <f t="shared" si="23"/>
        <v>2.9672131147540983</v>
      </c>
      <c r="W74">
        <f t="shared" si="23"/>
        <v>4.2377049180327866</v>
      </c>
      <c r="X74">
        <f t="shared" si="23"/>
        <v>5.8278688524590168</v>
      </c>
      <c r="Y74">
        <f t="shared" si="23"/>
        <v>8.4795081967213122</v>
      </c>
    </row>
    <row r="75" spans="1:25">
      <c r="A75">
        <v>62</v>
      </c>
      <c r="B75">
        <f>grafiek!$K$5+A75*grafiek!$F$5</f>
        <v>3780</v>
      </c>
      <c r="C75" s="2">
        <f t="shared" si="24"/>
        <v>5670</v>
      </c>
      <c r="D75" s="2">
        <f t="shared" si="6"/>
        <v>5040</v>
      </c>
      <c r="E75" s="2">
        <f t="shared" si="7"/>
        <v>6720</v>
      </c>
      <c r="F75" s="2"/>
      <c r="G75" s="5">
        <f t="shared" si="16"/>
        <v>21.432600000000001</v>
      </c>
      <c r="H75" s="1">
        <f t="shared" si="17"/>
        <v>19.051200000000001</v>
      </c>
      <c r="I75" s="1">
        <f t="shared" si="18"/>
        <v>25.401599999999998</v>
      </c>
      <c r="K75" s="1">
        <f t="shared" si="19"/>
        <v>6.3492063492063489</v>
      </c>
      <c r="L75" s="1">
        <f t="shared" si="20"/>
        <v>4.1798941798941796</v>
      </c>
      <c r="M75" s="1">
        <f t="shared" si="8"/>
        <v>3.9329805996472667</v>
      </c>
      <c r="N75" s="1">
        <f t="shared" si="9"/>
        <v>3.4325396825396828</v>
      </c>
      <c r="O75" s="1">
        <f t="shared" si="21"/>
        <v>2.3280423280423279</v>
      </c>
      <c r="P75" s="1">
        <f t="shared" si="11"/>
        <v>1.4246031746031746</v>
      </c>
      <c r="R75" s="1">
        <f t="shared" si="22"/>
        <v>0.95238095238095233</v>
      </c>
      <c r="T75" s="1">
        <f t="shared" si="23"/>
        <v>1.0598360655737704</v>
      </c>
      <c r="U75">
        <f t="shared" si="23"/>
        <v>2.1192622950819673</v>
      </c>
      <c r="V75">
        <f t="shared" si="23"/>
        <v>2.9672131147540983</v>
      </c>
      <c r="W75">
        <f t="shared" si="23"/>
        <v>4.2377049180327866</v>
      </c>
      <c r="X75">
        <f t="shared" si="23"/>
        <v>5.8278688524590168</v>
      </c>
      <c r="Y75">
        <f t="shared" si="23"/>
        <v>8.4795081967213122</v>
      </c>
    </row>
    <row r="76" spans="1:25">
      <c r="A76">
        <v>63</v>
      </c>
      <c r="B76">
        <f>grafiek!$K$5+A76*grafiek!$F$5</f>
        <v>3820</v>
      </c>
      <c r="C76" s="2">
        <f t="shared" si="24"/>
        <v>5730</v>
      </c>
      <c r="D76" s="2">
        <f t="shared" si="6"/>
        <v>5093.333333333333</v>
      </c>
      <c r="E76" s="2">
        <f t="shared" si="7"/>
        <v>6791.1111111111104</v>
      </c>
      <c r="F76" s="2"/>
      <c r="G76" s="5">
        <f t="shared" si="16"/>
        <v>21.8886</v>
      </c>
      <c r="H76" s="1">
        <f t="shared" si="17"/>
        <v>19.456533333333333</v>
      </c>
      <c r="I76" s="1">
        <f t="shared" si="18"/>
        <v>25.942044444444441</v>
      </c>
      <c r="K76" s="1">
        <f t="shared" si="19"/>
        <v>6.2827225130890056</v>
      </c>
      <c r="L76" s="1">
        <f t="shared" si="20"/>
        <v>4.1361256544502618</v>
      </c>
      <c r="M76" s="1">
        <f t="shared" si="8"/>
        <v>3.8917975567190228</v>
      </c>
      <c r="N76" s="1">
        <f t="shared" si="9"/>
        <v>3.3965968586387438</v>
      </c>
      <c r="O76" s="1">
        <f t="shared" si="21"/>
        <v>2.3036649214659688</v>
      </c>
      <c r="P76" s="1">
        <f t="shared" si="11"/>
        <v>1.4096858638743455</v>
      </c>
      <c r="R76" s="1">
        <f t="shared" si="22"/>
        <v>0.94240837696335078</v>
      </c>
      <c r="T76" s="1">
        <f t="shared" si="23"/>
        <v>1.0598360655737704</v>
      </c>
      <c r="U76">
        <f t="shared" si="23"/>
        <v>2.1192622950819673</v>
      </c>
      <c r="V76">
        <f t="shared" si="23"/>
        <v>2.9672131147540983</v>
      </c>
      <c r="W76">
        <f t="shared" si="23"/>
        <v>4.2377049180327866</v>
      </c>
      <c r="X76">
        <f t="shared" si="23"/>
        <v>5.8278688524590168</v>
      </c>
      <c r="Y76">
        <f t="shared" si="23"/>
        <v>8.4795081967213122</v>
      </c>
    </row>
    <row r="77" spans="1:25">
      <c r="A77">
        <v>64</v>
      </c>
      <c r="B77">
        <f>grafiek!$K$5+A77*grafiek!$F$5</f>
        <v>3860</v>
      </c>
      <c r="C77" s="2">
        <f t="shared" si="24"/>
        <v>5790</v>
      </c>
      <c r="D77" s="2">
        <f t="shared" si="6"/>
        <v>5146.6666666666661</v>
      </c>
      <c r="E77" s="2">
        <f t="shared" si="7"/>
        <v>6862.2222222222217</v>
      </c>
      <c r="F77" s="2"/>
      <c r="G77" s="5">
        <f t="shared" si="16"/>
        <v>22.349399999999999</v>
      </c>
      <c r="H77" s="1">
        <f t="shared" si="17"/>
        <v>19.866133333333334</v>
      </c>
      <c r="I77" s="1">
        <f t="shared" si="18"/>
        <v>26.488177777777775</v>
      </c>
      <c r="K77" s="1">
        <f t="shared" si="19"/>
        <v>6.2176165803108807</v>
      </c>
      <c r="L77" s="1">
        <f t="shared" si="20"/>
        <v>4.0932642487046627</v>
      </c>
      <c r="M77" s="1">
        <f t="shared" si="8"/>
        <v>3.8514680483592398</v>
      </c>
      <c r="N77" s="1">
        <f t="shared" si="9"/>
        <v>3.3613989637305703</v>
      </c>
      <c r="O77" s="1">
        <f t="shared" si="21"/>
        <v>2.2797927461139897</v>
      </c>
      <c r="P77" s="1">
        <f t="shared" si="11"/>
        <v>1.3950777202072542</v>
      </c>
      <c r="R77" s="1">
        <f t="shared" si="22"/>
        <v>0.93264248704663222</v>
      </c>
      <c r="T77" s="1">
        <f t="shared" si="23"/>
        <v>1.0598360655737704</v>
      </c>
      <c r="U77">
        <f t="shared" si="23"/>
        <v>2.1192622950819673</v>
      </c>
      <c r="V77">
        <f t="shared" si="23"/>
        <v>2.9672131147540983</v>
      </c>
      <c r="W77">
        <f t="shared" si="23"/>
        <v>4.2377049180327866</v>
      </c>
      <c r="X77">
        <f t="shared" si="23"/>
        <v>5.8278688524590168</v>
      </c>
      <c r="Y77">
        <f t="shared" si="23"/>
        <v>8.4795081967213122</v>
      </c>
    </row>
    <row r="78" spans="1:25">
      <c r="A78">
        <v>65</v>
      </c>
      <c r="B78">
        <f>grafiek!$K$5+A78*grafiek!$F$5</f>
        <v>3900</v>
      </c>
      <c r="C78" s="2">
        <f t="shared" si="24"/>
        <v>5850</v>
      </c>
      <c r="D78" s="2">
        <f t="shared" si="6"/>
        <v>5200</v>
      </c>
      <c r="E78" s="2">
        <f t="shared" si="7"/>
        <v>6933.333333333333</v>
      </c>
      <c r="F78" s="2"/>
      <c r="G78" s="5">
        <f t="shared" ref="G78:G109" si="25">(B78*C78)/10^6</f>
        <v>22.815000000000001</v>
      </c>
      <c r="H78" s="1">
        <f t="shared" ref="H78:H109" si="26">(B78*D78)/10^6</f>
        <v>20.28</v>
      </c>
      <c r="I78" s="1">
        <f t="shared" ref="I78:I109" si="27">(B78*E78)/10^6</f>
        <v>27.04</v>
      </c>
      <c r="K78" s="1">
        <f t="shared" ref="K78:K114" si="28">($C$10/C78)*1000</f>
        <v>6.1538461538461542</v>
      </c>
      <c r="L78" s="1">
        <f t="shared" ref="L78:L114" si="29">($C$8/C78)*1000</f>
        <v>4.0512820512820511</v>
      </c>
      <c r="M78" s="1">
        <f t="shared" si="8"/>
        <v>3.8119658119658117</v>
      </c>
      <c r="N78" s="1">
        <f t="shared" si="9"/>
        <v>3.3269230769230771</v>
      </c>
      <c r="O78" s="1">
        <f t="shared" ref="O78:O114" si="30">($C$6/C78)*1000</f>
        <v>2.2564102564102564</v>
      </c>
      <c r="P78" s="1">
        <f t="shared" si="11"/>
        <v>1.3807692307692307</v>
      </c>
      <c r="R78" s="1">
        <f t="shared" ref="R78:R114" si="31">($C$3/D78)*1000</f>
        <v>0.92307692307692302</v>
      </c>
      <c r="T78" s="1">
        <f t="shared" si="23"/>
        <v>1.0598360655737704</v>
      </c>
      <c r="U78">
        <f t="shared" si="23"/>
        <v>2.1192622950819673</v>
      </c>
      <c r="V78">
        <f t="shared" si="23"/>
        <v>2.9672131147540983</v>
      </c>
      <c r="W78">
        <f t="shared" si="23"/>
        <v>4.2377049180327866</v>
      </c>
      <c r="X78">
        <f t="shared" si="23"/>
        <v>5.8278688524590168</v>
      </c>
      <c r="Y78">
        <f t="shared" si="23"/>
        <v>8.4795081967213122</v>
      </c>
    </row>
    <row r="79" spans="1:25">
      <c r="A79">
        <v>66</v>
      </c>
      <c r="B79">
        <f>grafiek!$K$5+A79*grafiek!$F$5</f>
        <v>3940</v>
      </c>
      <c r="C79" s="2">
        <f t="shared" si="24"/>
        <v>5910</v>
      </c>
      <c r="D79" s="2">
        <f t="shared" ref="D79:D114" si="32">B79*(4/3)</f>
        <v>5253.333333333333</v>
      </c>
      <c r="E79" s="2">
        <f t="shared" ref="E79:E114" si="33">B79*(16/9)</f>
        <v>7004.4444444444443</v>
      </c>
      <c r="F79" s="2"/>
      <c r="G79" s="5">
        <f t="shared" si="25"/>
        <v>23.285399999999999</v>
      </c>
      <c r="H79" s="1">
        <f t="shared" si="26"/>
        <v>20.698133333333331</v>
      </c>
      <c r="I79" s="1">
        <f t="shared" si="27"/>
        <v>27.59751111111111</v>
      </c>
      <c r="K79" s="1">
        <f t="shared" si="28"/>
        <v>6.0913705583756341</v>
      </c>
      <c r="L79" s="1">
        <f t="shared" si="29"/>
        <v>4.0101522842639588</v>
      </c>
      <c r="M79" s="1">
        <f t="shared" ref="M79:M133" si="34">($C$9/C79)*1000</f>
        <v>3.7732656514382401</v>
      </c>
      <c r="N79" s="1">
        <f t="shared" ref="N79:N133" si="35">$C$7/(D79)*1000</f>
        <v>3.2931472081218276</v>
      </c>
      <c r="O79" s="1">
        <f t="shared" si="30"/>
        <v>2.233502538071066</v>
      </c>
      <c r="P79" s="1">
        <f t="shared" ref="P79:P133" si="36">($C$5/D79)*1000</f>
        <v>1.366751269035533</v>
      </c>
      <c r="R79" s="1">
        <f t="shared" si="31"/>
        <v>0.91370558375634525</v>
      </c>
      <c r="T79" s="1">
        <f t="shared" si="23"/>
        <v>1.0598360655737704</v>
      </c>
      <c r="U79">
        <f t="shared" si="23"/>
        <v>2.1192622950819673</v>
      </c>
      <c r="V79">
        <f t="shared" si="23"/>
        <v>2.9672131147540983</v>
      </c>
      <c r="W79">
        <f t="shared" si="23"/>
        <v>4.2377049180327866</v>
      </c>
      <c r="X79">
        <f t="shared" si="23"/>
        <v>5.8278688524590168</v>
      </c>
      <c r="Y79">
        <f t="shared" si="23"/>
        <v>8.4795081967213122</v>
      </c>
    </row>
    <row r="80" spans="1:25">
      <c r="A80">
        <v>67</v>
      </c>
      <c r="B80">
        <f>grafiek!$K$5+A80*grafiek!$F$5</f>
        <v>3980</v>
      </c>
      <c r="C80" s="2">
        <f t="shared" si="24"/>
        <v>5970</v>
      </c>
      <c r="D80" s="2">
        <f t="shared" si="32"/>
        <v>5306.6666666666661</v>
      </c>
      <c r="E80" s="2">
        <f t="shared" si="33"/>
        <v>7075.5555555555547</v>
      </c>
      <c r="F80" s="2"/>
      <c r="G80" s="5">
        <f t="shared" si="25"/>
        <v>23.7606</v>
      </c>
      <c r="H80" s="1">
        <f t="shared" si="26"/>
        <v>21.120533333333331</v>
      </c>
      <c r="I80" s="1">
        <f t="shared" si="27"/>
        <v>28.160711111111109</v>
      </c>
      <c r="K80" s="1">
        <f t="shared" si="28"/>
        <v>6.0301507537688437</v>
      </c>
      <c r="L80" s="1">
        <f t="shared" si="29"/>
        <v>3.9698492462311554</v>
      </c>
      <c r="M80" s="1">
        <f t="shared" si="34"/>
        <v>3.7353433835845897</v>
      </c>
      <c r="N80" s="1">
        <f t="shared" si="35"/>
        <v>3.2600502512562817</v>
      </c>
      <c r="O80" s="1">
        <f t="shared" si="30"/>
        <v>2.2110552763819094</v>
      </c>
      <c r="P80" s="1">
        <f t="shared" si="36"/>
        <v>1.3530150753768846</v>
      </c>
      <c r="R80" s="1">
        <f t="shared" si="31"/>
        <v>0.90452261306532677</v>
      </c>
      <c r="T80" s="1">
        <f t="shared" ref="T80:Y111" si="37">T$14</f>
        <v>1.0598360655737704</v>
      </c>
      <c r="U80">
        <f t="shared" si="37"/>
        <v>2.1192622950819673</v>
      </c>
      <c r="V80">
        <f t="shared" si="37"/>
        <v>2.9672131147540983</v>
      </c>
      <c r="W80">
        <f t="shared" si="37"/>
        <v>4.2377049180327866</v>
      </c>
      <c r="X80">
        <f t="shared" si="37"/>
        <v>5.8278688524590168</v>
      </c>
      <c r="Y80">
        <f t="shared" si="37"/>
        <v>8.4795081967213122</v>
      </c>
    </row>
    <row r="81" spans="1:25">
      <c r="A81">
        <v>68</v>
      </c>
      <c r="B81">
        <f>grafiek!$K$5+A81*grafiek!$F$5</f>
        <v>4020</v>
      </c>
      <c r="C81" s="2">
        <f t="shared" si="24"/>
        <v>6030</v>
      </c>
      <c r="D81" s="2">
        <f t="shared" si="32"/>
        <v>5360</v>
      </c>
      <c r="E81" s="2">
        <f t="shared" si="33"/>
        <v>7146.6666666666661</v>
      </c>
      <c r="F81" s="2"/>
      <c r="G81" s="5">
        <f t="shared" si="25"/>
        <v>24.240600000000001</v>
      </c>
      <c r="H81" s="1">
        <f t="shared" si="26"/>
        <v>21.5472</v>
      </c>
      <c r="I81" s="1">
        <f t="shared" si="27"/>
        <v>28.729599999999998</v>
      </c>
      <c r="K81" s="1">
        <f t="shared" si="28"/>
        <v>5.9701492537313436</v>
      </c>
      <c r="L81" s="1">
        <f t="shared" si="29"/>
        <v>3.9303482587064678</v>
      </c>
      <c r="M81" s="1">
        <f t="shared" si="34"/>
        <v>3.6981757877280268</v>
      </c>
      <c r="N81" s="1">
        <f t="shared" si="35"/>
        <v>3.2276119402985075</v>
      </c>
      <c r="O81" s="1">
        <f t="shared" si="30"/>
        <v>2.189054726368159</v>
      </c>
      <c r="P81" s="1">
        <f t="shared" si="36"/>
        <v>1.3395522388059702</v>
      </c>
      <c r="R81" s="1">
        <f t="shared" si="31"/>
        <v>0.89552238805970152</v>
      </c>
      <c r="T81" s="1">
        <f t="shared" si="37"/>
        <v>1.0598360655737704</v>
      </c>
      <c r="U81">
        <f t="shared" si="37"/>
        <v>2.1192622950819673</v>
      </c>
      <c r="V81">
        <f t="shared" si="37"/>
        <v>2.9672131147540983</v>
      </c>
      <c r="W81">
        <f t="shared" si="37"/>
        <v>4.2377049180327866</v>
      </c>
      <c r="X81">
        <f t="shared" si="37"/>
        <v>5.8278688524590168</v>
      </c>
      <c r="Y81">
        <f t="shared" si="37"/>
        <v>8.4795081967213122</v>
      </c>
    </row>
    <row r="82" spans="1:25">
      <c r="A82">
        <v>69</v>
      </c>
      <c r="B82">
        <f>grafiek!$K$5+A82*grafiek!$F$5</f>
        <v>4060</v>
      </c>
      <c r="C82" s="2">
        <f t="shared" si="24"/>
        <v>6090</v>
      </c>
      <c r="D82" s="2">
        <f t="shared" si="32"/>
        <v>5413.333333333333</v>
      </c>
      <c r="E82" s="2">
        <f t="shared" si="33"/>
        <v>7217.7777777777774</v>
      </c>
      <c r="F82" s="2"/>
      <c r="G82" s="5">
        <f t="shared" si="25"/>
        <v>24.7254</v>
      </c>
      <c r="H82" s="1">
        <f t="shared" si="26"/>
        <v>21.978133333333332</v>
      </c>
      <c r="I82" s="1">
        <f t="shared" si="27"/>
        <v>29.304177777777777</v>
      </c>
      <c r="K82" s="1">
        <f t="shared" si="28"/>
        <v>5.9113300492610845</v>
      </c>
      <c r="L82" s="1">
        <f t="shared" si="29"/>
        <v>3.8916256157635467</v>
      </c>
      <c r="M82" s="1">
        <f t="shared" si="34"/>
        <v>3.6617405582922826</v>
      </c>
      <c r="N82" s="1">
        <f t="shared" si="35"/>
        <v>3.1958128078817736</v>
      </c>
      <c r="O82" s="1">
        <f t="shared" si="30"/>
        <v>2.1674876847290641</v>
      </c>
      <c r="P82" s="1">
        <f t="shared" si="36"/>
        <v>1.3263546798029557</v>
      </c>
      <c r="R82" s="1">
        <f t="shared" si="31"/>
        <v>0.88669950738916259</v>
      </c>
      <c r="T82" s="1">
        <f t="shared" si="37"/>
        <v>1.0598360655737704</v>
      </c>
      <c r="U82">
        <f t="shared" si="37"/>
        <v>2.1192622950819673</v>
      </c>
      <c r="V82">
        <f t="shared" si="37"/>
        <v>2.9672131147540983</v>
      </c>
      <c r="W82">
        <f t="shared" si="37"/>
        <v>4.2377049180327866</v>
      </c>
      <c r="X82">
        <f t="shared" si="37"/>
        <v>5.8278688524590168</v>
      </c>
      <c r="Y82">
        <f t="shared" si="37"/>
        <v>8.4795081967213122</v>
      </c>
    </row>
    <row r="83" spans="1:25">
      <c r="A83">
        <v>70</v>
      </c>
      <c r="B83">
        <f>grafiek!$K$5+A83*grafiek!$F$5</f>
        <v>4100</v>
      </c>
      <c r="C83" s="2">
        <f t="shared" si="24"/>
        <v>6150</v>
      </c>
      <c r="D83" s="2">
        <f t="shared" si="32"/>
        <v>5466.6666666666661</v>
      </c>
      <c r="E83" s="2">
        <f t="shared" si="33"/>
        <v>7288.8888888888887</v>
      </c>
      <c r="F83" s="2"/>
      <c r="G83" s="5">
        <f t="shared" si="25"/>
        <v>25.215</v>
      </c>
      <c r="H83" s="1">
        <f t="shared" si="26"/>
        <v>22.41333333333333</v>
      </c>
      <c r="I83" s="1">
        <f t="shared" si="27"/>
        <v>29.884444444444444</v>
      </c>
      <c r="K83" s="1">
        <f t="shared" si="28"/>
        <v>5.8536585365853657</v>
      </c>
      <c r="L83" s="1">
        <f t="shared" si="29"/>
        <v>3.8536585365853657</v>
      </c>
      <c r="M83" s="1">
        <f t="shared" si="34"/>
        <v>3.6260162601626016</v>
      </c>
      <c r="N83" s="1">
        <f t="shared" si="35"/>
        <v>3.1646341463414642</v>
      </c>
      <c r="O83" s="1">
        <f t="shared" si="30"/>
        <v>2.1463414634146338</v>
      </c>
      <c r="P83" s="1">
        <f t="shared" si="36"/>
        <v>1.3134146341463415</v>
      </c>
      <c r="R83" s="1">
        <f t="shared" si="31"/>
        <v>0.87804878048780488</v>
      </c>
      <c r="T83" s="1">
        <f t="shared" si="37"/>
        <v>1.0598360655737704</v>
      </c>
      <c r="U83">
        <f t="shared" si="37"/>
        <v>2.1192622950819673</v>
      </c>
      <c r="V83">
        <f t="shared" si="37"/>
        <v>2.9672131147540983</v>
      </c>
      <c r="W83">
        <f t="shared" si="37"/>
        <v>4.2377049180327866</v>
      </c>
      <c r="X83">
        <f t="shared" si="37"/>
        <v>5.8278688524590168</v>
      </c>
      <c r="Y83">
        <f t="shared" si="37"/>
        <v>8.4795081967213122</v>
      </c>
    </row>
    <row r="84" spans="1:25">
      <c r="A84">
        <v>71</v>
      </c>
      <c r="B84">
        <f>grafiek!$K$5+A84*grafiek!$F$5</f>
        <v>4140</v>
      </c>
      <c r="C84" s="2">
        <f t="shared" si="24"/>
        <v>6210</v>
      </c>
      <c r="D84" s="2">
        <f t="shared" si="32"/>
        <v>5520</v>
      </c>
      <c r="E84" s="2">
        <f t="shared" si="33"/>
        <v>7360</v>
      </c>
      <c r="F84" s="2"/>
      <c r="G84" s="5">
        <f t="shared" si="25"/>
        <v>25.709399999999999</v>
      </c>
      <c r="H84" s="1">
        <f t="shared" si="26"/>
        <v>22.852799999999998</v>
      </c>
      <c r="I84" s="1">
        <f t="shared" si="27"/>
        <v>30.470400000000001</v>
      </c>
      <c r="K84" s="1">
        <f t="shared" si="28"/>
        <v>5.7971014492753623</v>
      </c>
      <c r="L84" s="1">
        <f t="shared" si="29"/>
        <v>3.8164251207729469</v>
      </c>
      <c r="M84" s="1">
        <f t="shared" si="34"/>
        <v>3.5909822866344605</v>
      </c>
      <c r="N84" s="1">
        <f t="shared" si="35"/>
        <v>3.1340579710144927</v>
      </c>
      <c r="O84" s="1">
        <f t="shared" si="30"/>
        <v>2.1256038647342996</v>
      </c>
      <c r="P84" s="1">
        <f t="shared" si="36"/>
        <v>1.3007246376811594</v>
      </c>
      <c r="R84" s="1">
        <f t="shared" si="31"/>
        <v>0.86956521739130432</v>
      </c>
      <c r="T84" s="1">
        <f t="shared" si="37"/>
        <v>1.0598360655737704</v>
      </c>
      <c r="U84">
        <f t="shared" si="37"/>
        <v>2.1192622950819673</v>
      </c>
      <c r="V84">
        <f t="shared" si="37"/>
        <v>2.9672131147540983</v>
      </c>
      <c r="W84">
        <f t="shared" si="37"/>
        <v>4.2377049180327866</v>
      </c>
      <c r="X84">
        <f t="shared" si="37"/>
        <v>5.8278688524590168</v>
      </c>
      <c r="Y84">
        <f t="shared" si="37"/>
        <v>8.4795081967213122</v>
      </c>
    </row>
    <row r="85" spans="1:25">
      <c r="A85">
        <v>72</v>
      </c>
      <c r="B85">
        <f>grafiek!$K$5+A85*grafiek!$F$5</f>
        <v>4180</v>
      </c>
      <c r="C85" s="2">
        <f t="shared" si="24"/>
        <v>6270</v>
      </c>
      <c r="D85" s="2">
        <f t="shared" si="32"/>
        <v>5573.333333333333</v>
      </c>
      <c r="E85" s="2">
        <f t="shared" si="33"/>
        <v>7431.1111111111104</v>
      </c>
      <c r="F85" s="2"/>
      <c r="G85" s="5">
        <f t="shared" si="25"/>
        <v>26.208600000000001</v>
      </c>
      <c r="H85" s="1">
        <f t="shared" si="26"/>
        <v>23.296533333333333</v>
      </c>
      <c r="I85" s="1">
        <f t="shared" si="27"/>
        <v>31.062044444444439</v>
      </c>
      <c r="K85" s="1">
        <f t="shared" si="28"/>
        <v>5.741626794258373</v>
      </c>
      <c r="L85" s="1">
        <f t="shared" si="29"/>
        <v>3.7799043062200957</v>
      </c>
      <c r="M85" s="1">
        <f t="shared" si="34"/>
        <v>3.5566188197767143</v>
      </c>
      <c r="N85" s="1">
        <f t="shared" si="35"/>
        <v>3.1040669856459333</v>
      </c>
      <c r="O85" s="1">
        <f t="shared" si="30"/>
        <v>2.1052631578947367</v>
      </c>
      <c r="P85" s="1">
        <f t="shared" si="36"/>
        <v>1.2882775119617227</v>
      </c>
      <c r="R85" s="1">
        <f t="shared" si="31"/>
        <v>0.86124401913875592</v>
      </c>
      <c r="T85" s="1">
        <f t="shared" si="37"/>
        <v>1.0598360655737704</v>
      </c>
      <c r="U85">
        <f t="shared" si="37"/>
        <v>2.1192622950819673</v>
      </c>
      <c r="V85">
        <f t="shared" si="37"/>
        <v>2.9672131147540983</v>
      </c>
      <c r="W85">
        <f t="shared" si="37"/>
        <v>4.2377049180327866</v>
      </c>
      <c r="X85">
        <f t="shared" si="37"/>
        <v>5.8278688524590168</v>
      </c>
      <c r="Y85">
        <f t="shared" si="37"/>
        <v>8.4795081967213122</v>
      </c>
    </row>
    <row r="86" spans="1:25">
      <c r="A86">
        <v>73</v>
      </c>
      <c r="B86">
        <f>grafiek!$K$5+A86*grafiek!$F$5</f>
        <v>4220</v>
      </c>
      <c r="C86" s="2">
        <f t="shared" si="24"/>
        <v>6330</v>
      </c>
      <c r="D86" s="2">
        <f t="shared" si="32"/>
        <v>5626.6666666666661</v>
      </c>
      <c r="E86" s="2">
        <f t="shared" si="33"/>
        <v>7502.2222222222217</v>
      </c>
      <c r="F86" s="2"/>
      <c r="G86" s="5">
        <f t="shared" si="25"/>
        <v>26.712599999999998</v>
      </c>
      <c r="H86" s="1">
        <f t="shared" si="26"/>
        <v>23.744533333333333</v>
      </c>
      <c r="I86" s="1">
        <f t="shared" si="27"/>
        <v>31.659377777777777</v>
      </c>
      <c r="K86" s="1">
        <f t="shared" si="28"/>
        <v>5.6872037914691944</v>
      </c>
      <c r="L86" s="1">
        <f t="shared" si="29"/>
        <v>3.7440758293838861</v>
      </c>
      <c r="M86" s="1">
        <f t="shared" si="34"/>
        <v>3.5229067930489735</v>
      </c>
      <c r="N86" s="1">
        <f t="shared" si="35"/>
        <v>3.0746445497630339</v>
      </c>
      <c r="O86" s="1">
        <f t="shared" si="30"/>
        <v>2.0853080568720377</v>
      </c>
      <c r="P86" s="1">
        <f t="shared" si="36"/>
        <v>1.2760663507109007</v>
      </c>
      <c r="R86" s="1">
        <f t="shared" si="31"/>
        <v>0.8530805687203793</v>
      </c>
      <c r="T86" s="1">
        <f t="shared" si="37"/>
        <v>1.0598360655737704</v>
      </c>
      <c r="U86">
        <f t="shared" si="37"/>
        <v>2.1192622950819673</v>
      </c>
      <c r="V86">
        <f t="shared" si="37"/>
        <v>2.9672131147540983</v>
      </c>
      <c r="W86">
        <f t="shared" si="37"/>
        <v>4.2377049180327866</v>
      </c>
      <c r="X86">
        <f t="shared" si="37"/>
        <v>5.8278688524590168</v>
      </c>
      <c r="Y86">
        <f t="shared" si="37"/>
        <v>8.4795081967213122</v>
      </c>
    </row>
    <row r="87" spans="1:25">
      <c r="A87">
        <v>74</v>
      </c>
      <c r="B87">
        <f>grafiek!$K$5+A87*grafiek!$F$5</f>
        <v>4260</v>
      </c>
      <c r="C87" s="2">
        <f t="shared" si="24"/>
        <v>6390</v>
      </c>
      <c r="D87" s="2">
        <f t="shared" si="32"/>
        <v>5680</v>
      </c>
      <c r="E87" s="2">
        <f t="shared" si="33"/>
        <v>7573.333333333333</v>
      </c>
      <c r="F87" s="2"/>
      <c r="G87" s="5">
        <f t="shared" si="25"/>
        <v>27.221399999999999</v>
      </c>
      <c r="H87" s="1">
        <f t="shared" si="26"/>
        <v>24.1968</v>
      </c>
      <c r="I87" s="1">
        <f t="shared" si="27"/>
        <v>32.2624</v>
      </c>
      <c r="K87" s="1">
        <f t="shared" si="28"/>
        <v>5.6338028169014089</v>
      </c>
      <c r="L87" s="1">
        <f t="shared" si="29"/>
        <v>3.708920187793427</v>
      </c>
      <c r="M87" s="1">
        <f t="shared" si="34"/>
        <v>3.4898278560250389</v>
      </c>
      <c r="N87" s="1">
        <f t="shared" si="35"/>
        <v>3.045774647887324</v>
      </c>
      <c r="O87" s="1">
        <f t="shared" si="30"/>
        <v>2.065727699530516</v>
      </c>
      <c r="P87" s="1">
        <f t="shared" si="36"/>
        <v>1.2640845070422535</v>
      </c>
      <c r="R87" s="1">
        <f t="shared" si="31"/>
        <v>0.84507042253521125</v>
      </c>
      <c r="T87" s="1">
        <f t="shared" si="37"/>
        <v>1.0598360655737704</v>
      </c>
      <c r="U87">
        <f t="shared" si="37"/>
        <v>2.1192622950819673</v>
      </c>
      <c r="V87">
        <f t="shared" si="37"/>
        <v>2.9672131147540983</v>
      </c>
      <c r="W87">
        <f t="shared" si="37"/>
        <v>4.2377049180327866</v>
      </c>
      <c r="X87">
        <f t="shared" si="37"/>
        <v>5.8278688524590168</v>
      </c>
      <c r="Y87">
        <f t="shared" si="37"/>
        <v>8.4795081967213122</v>
      </c>
    </row>
    <row r="88" spans="1:25">
      <c r="A88">
        <v>75</v>
      </c>
      <c r="B88">
        <f>grafiek!$K$5+A88*grafiek!$F$5</f>
        <v>4300</v>
      </c>
      <c r="C88" s="2">
        <f t="shared" si="24"/>
        <v>6450</v>
      </c>
      <c r="D88" s="2">
        <f t="shared" si="32"/>
        <v>5733.333333333333</v>
      </c>
      <c r="E88" s="2">
        <f t="shared" si="33"/>
        <v>7644.4444444444443</v>
      </c>
      <c r="F88" s="2"/>
      <c r="G88" s="5">
        <f t="shared" si="25"/>
        <v>27.734999999999999</v>
      </c>
      <c r="H88" s="1">
        <f t="shared" si="26"/>
        <v>24.653333333333332</v>
      </c>
      <c r="I88" s="1">
        <f t="shared" si="27"/>
        <v>32.871111111111112</v>
      </c>
      <c r="K88" s="1">
        <f t="shared" si="28"/>
        <v>5.5813953488372094</v>
      </c>
      <c r="L88" s="1">
        <f t="shared" si="29"/>
        <v>3.6744186046511627</v>
      </c>
      <c r="M88" s="1">
        <f t="shared" si="34"/>
        <v>3.4573643410852712</v>
      </c>
      <c r="N88" s="1">
        <f t="shared" si="35"/>
        <v>3.0174418604651168</v>
      </c>
      <c r="O88" s="1">
        <f t="shared" si="30"/>
        <v>2.0465116279069768</v>
      </c>
      <c r="P88" s="1">
        <f t="shared" si="36"/>
        <v>1.2523255813953489</v>
      </c>
      <c r="R88" s="1">
        <f t="shared" si="31"/>
        <v>0.83720930232558144</v>
      </c>
      <c r="T88" s="1">
        <f t="shared" si="37"/>
        <v>1.0598360655737704</v>
      </c>
      <c r="U88">
        <f t="shared" si="37"/>
        <v>2.1192622950819673</v>
      </c>
      <c r="V88">
        <f t="shared" si="37"/>
        <v>2.9672131147540983</v>
      </c>
      <c r="W88">
        <f t="shared" si="37"/>
        <v>4.2377049180327866</v>
      </c>
      <c r="X88">
        <f t="shared" si="37"/>
        <v>5.8278688524590168</v>
      </c>
      <c r="Y88">
        <f t="shared" si="37"/>
        <v>8.4795081967213122</v>
      </c>
    </row>
    <row r="89" spans="1:25">
      <c r="A89">
        <v>76</v>
      </c>
      <c r="B89">
        <f>grafiek!$K$5+A89*grafiek!$F$5</f>
        <v>4340</v>
      </c>
      <c r="C89" s="2">
        <f t="shared" si="24"/>
        <v>6510</v>
      </c>
      <c r="D89" s="2">
        <f t="shared" si="32"/>
        <v>5786.6666666666661</v>
      </c>
      <c r="E89" s="2">
        <f t="shared" si="33"/>
        <v>7715.5555555555547</v>
      </c>
      <c r="F89" s="2"/>
      <c r="G89" s="5">
        <f t="shared" si="25"/>
        <v>28.253399999999999</v>
      </c>
      <c r="H89" s="1">
        <f t="shared" si="26"/>
        <v>25.114133333333331</v>
      </c>
      <c r="I89" s="1">
        <f t="shared" si="27"/>
        <v>33.485511111111109</v>
      </c>
      <c r="K89" s="1">
        <f t="shared" si="28"/>
        <v>5.5299539170506913</v>
      </c>
      <c r="L89" s="1">
        <f t="shared" si="29"/>
        <v>3.6405529953917046</v>
      </c>
      <c r="M89" s="1">
        <f t="shared" si="34"/>
        <v>3.425499231950845</v>
      </c>
      <c r="N89" s="1">
        <f t="shared" si="35"/>
        <v>2.9896313364055307</v>
      </c>
      <c r="O89" s="1">
        <f t="shared" si="30"/>
        <v>2.0276497695852536</v>
      </c>
      <c r="P89" s="1">
        <f t="shared" si="36"/>
        <v>1.2407834101382489</v>
      </c>
      <c r="R89" s="1">
        <f t="shared" si="31"/>
        <v>0.82949308755760376</v>
      </c>
      <c r="T89" s="1">
        <f t="shared" si="37"/>
        <v>1.0598360655737704</v>
      </c>
      <c r="U89">
        <f t="shared" si="37"/>
        <v>2.1192622950819673</v>
      </c>
      <c r="V89">
        <f t="shared" si="37"/>
        <v>2.9672131147540983</v>
      </c>
      <c r="W89">
        <f t="shared" si="37"/>
        <v>4.2377049180327866</v>
      </c>
      <c r="X89">
        <f t="shared" si="37"/>
        <v>5.8278688524590168</v>
      </c>
      <c r="Y89">
        <f t="shared" si="37"/>
        <v>8.4795081967213122</v>
      </c>
    </row>
    <row r="90" spans="1:25">
      <c r="A90">
        <v>77</v>
      </c>
      <c r="B90">
        <f>grafiek!$K$5+A90*grafiek!$F$5</f>
        <v>4380</v>
      </c>
      <c r="C90" s="2">
        <f t="shared" si="24"/>
        <v>6570</v>
      </c>
      <c r="D90" s="2">
        <f t="shared" si="32"/>
        <v>5840</v>
      </c>
      <c r="E90" s="2">
        <f t="shared" si="33"/>
        <v>7786.6666666666661</v>
      </c>
      <c r="F90" s="2"/>
      <c r="G90" s="5">
        <f t="shared" si="25"/>
        <v>28.776599999999998</v>
      </c>
      <c r="H90" s="1">
        <f t="shared" si="26"/>
        <v>25.5792</v>
      </c>
      <c r="I90" s="1">
        <f t="shared" si="27"/>
        <v>34.105600000000003</v>
      </c>
      <c r="K90" s="1">
        <f t="shared" si="28"/>
        <v>5.4794520547945202</v>
      </c>
      <c r="L90" s="1">
        <f t="shared" si="29"/>
        <v>3.6073059360730593</v>
      </c>
      <c r="M90" s="1">
        <f t="shared" si="34"/>
        <v>3.3942161339421615</v>
      </c>
      <c r="N90" s="1">
        <f t="shared" si="35"/>
        <v>2.9623287671232879</v>
      </c>
      <c r="O90" s="1">
        <f t="shared" si="30"/>
        <v>2.0091324200913241</v>
      </c>
      <c r="P90" s="1">
        <f t="shared" si="36"/>
        <v>1.2294520547945205</v>
      </c>
      <c r="R90" s="1">
        <f t="shared" si="31"/>
        <v>0.82191780821917804</v>
      </c>
      <c r="T90" s="1">
        <f t="shared" si="37"/>
        <v>1.0598360655737704</v>
      </c>
      <c r="U90">
        <f t="shared" si="37"/>
        <v>2.1192622950819673</v>
      </c>
      <c r="V90">
        <f t="shared" si="37"/>
        <v>2.9672131147540983</v>
      </c>
      <c r="W90">
        <f t="shared" si="37"/>
        <v>4.2377049180327866</v>
      </c>
      <c r="X90">
        <f t="shared" si="37"/>
        <v>5.8278688524590168</v>
      </c>
      <c r="Y90">
        <f t="shared" si="37"/>
        <v>8.4795081967213122</v>
      </c>
    </row>
    <row r="91" spans="1:25">
      <c r="A91">
        <v>78</v>
      </c>
      <c r="B91">
        <f>grafiek!$K$5+A91*grafiek!$F$5</f>
        <v>4420</v>
      </c>
      <c r="C91" s="2">
        <f t="shared" si="24"/>
        <v>6630</v>
      </c>
      <c r="D91" s="2">
        <f t="shared" si="32"/>
        <v>5893.333333333333</v>
      </c>
      <c r="E91" s="2">
        <f t="shared" si="33"/>
        <v>7857.7777777777774</v>
      </c>
      <c r="F91" s="2"/>
      <c r="G91" s="5">
        <f t="shared" si="25"/>
        <v>29.304600000000001</v>
      </c>
      <c r="H91" s="1">
        <f t="shared" si="26"/>
        <v>26.048533333333332</v>
      </c>
      <c r="I91" s="1">
        <f t="shared" si="27"/>
        <v>34.731377777777773</v>
      </c>
      <c r="K91" s="1">
        <f t="shared" si="28"/>
        <v>5.4298642533936645</v>
      </c>
      <c r="L91" s="1">
        <f t="shared" si="29"/>
        <v>3.5746606334841626</v>
      </c>
      <c r="M91" s="1">
        <f t="shared" si="34"/>
        <v>3.3634992458521871</v>
      </c>
      <c r="N91" s="1">
        <f t="shared" si="35"/>
        <v>2.9355203619909505</v>
      </c>
      <c r="O91" s="1">
        <f t="shared" si="30"/>
        <v>1.9909502262443435</v>
      </c>
      <c r="P91" s="1">
        <f t="shared" si="36"/>
        <v>1.2183257918552037</v>
      </c>
      <c r="R91" s="1">
        <f t="shared" si="31"/>
        <v>0.81447963800904977</v>
      </c>
      <c r="T91" s="1">
        <f t="shared" si="37"/>
        <v>1.0598360655737704</v>
      </c>
      <c r="U91">
        <f t="shared" si="37"/>
        <v>2.1192622950819673</v>
      </c>
      <c r="V91">
        <f t="shared" si="37"/>
        <v>2.9672131147540983</v>
      </c>
      <c r="W91">
        <f t="shared" si="37"/>
        <v>4.2377049180327866</v>
      </c>
      <c r="X91">
        <f t="shared" si="37"/>
        <v>5.8278688524590168</v>
      </c>
      <c r="Y91">
        <f t="shared" si="37"/>
        <v>8.4795081967213122</v>
      </c>
    </row>
    <row r="92" spans="1:25">
      <c r="A92">
        <v>79</v>
      </c>
      <c r="B92">
        <f>grafiek!$K$5+A92*grafiek!$F$5</f>
        <v>4460</v>
      </c>
      <c r="C92" s="2">
        <f t="shared" si="24"/>
        <v>6690</v>
      </c>
      <c r="D92" s="2">
        <f t="shared" si="32"/>
        <v>5946.6666666666661</v>
      </c>
      <c r="E92" s="2">
        <f t="shared" si="33"/>
        <v>7928.8888888888887</v>
      </c>
      <c r="F92" s="2"/>
      <c r="G92" s="5">
        <f t="shared" si="25"/>
        <v>29.837399999999999</v>
      </c>
      <c r="H92" s="1">
        <f t="shared" si="26"/>
        <v>26.522133333333333</v>
      </c>
      <c r="I92" s="1">
        <f t="shared" si="27"/>
        <v>35.362844444444441</v>
      </c>
      <c r="K92" s="1">
        <f t="shared" si="28"/>
        <v>5.3811659192825116</v>
      </c>
      <c r="L92" s="1">
        <f t="shared" si="29"/>
        <v>3.5426008968609866</v>
      </c>
      <c r="M92" s="1">
        <f t="shared" si="34"/>
        <v>3.3333333333333335</v>
      </c>
      <c r="N92" s="1">
        <f t="shared" si="35"/>
        <v>2.909192825112108</v>
      </c>
      <c r="O92" s="1">
        <f t="shared" si="30"/>
        <v>1.9730941704035874</v>
      </c>
      <c r="P92" s="1">
        <f t="shared" si="36"/>
        <v>1.2073991031390134</v>
      </c>
      <c r="R92" s="1">
        <f t="shared" si="31"/>
        <v>0.80717488789237668</v>
      </c>
      <c r="T92" s="1">
        <f t="shared" si="37"/>
        <v>1.0598360655737704</v>
      </c>
      <c r="U92">
        <f t="shared" si="37"/>
        <v>2.1192622950819673</v>
      </c>
      <c r="V92">
        <f t="shared" si="37"/>
        <v>2.9672131147540983</v>
      </c>
      <c r="W92">
        <f t="shared" si="37"/>
        <v>4.2377049180327866</v>
      </c>
      <c r="X92">
        <f t="shared" si="37"/>
        <v>5.8278688524590168</v>
      </c>
      <c r="Y92">
        <f t="shared" si="37"/>
        <v>8.4795081967213122</v>
      </c>
    </row>
    <row r="93" spans="1:25">
      <c r="A93">
        <v>80</v>
      </c>
      <c r="B93">
        <f>grafiek!$K$5+A93*grafiek!$F$5</f>
        <v>4500</v>
      </c>
      <c r="C93" s="2">
        <f t="shared" si="24"/>
        <v>6750</v>
      </c>
      <c r="D93" s="2">
        <f t="shared" si="32"/>
        <v>6000</v>
      </c>
      <c r="E93" s="2">
        <f t="shared" si="33"/>
        <v>8000</v>
      </c>
      <c r="F93" s="2"/>
      <c r="G93" s="5">
        <f t="shared" si="25"/>
        <v>30.375</v>
      </c>
      <c r="H93" s="1">
        <f t="shared" si="26"/>
        <v>27</v>
      </c>
      <c r="I93" s="1">
        <f t="shared" si="27"/>
        <v>36</v>
      </c>
      <c r="K93" s="1">
        <f t="shared" si="28"/>
        <v>5.333333333333333</v>
      </c>
      <c r="L93" s="1">
        <f t="shared" si="29"/>
        <v>3.5111111111111111</v>
      </c>
      <c r="M93" s="1">
        <f t="shared" si="34"/>
        <v>3.3037037037037038</v>
      </c>
      <c r="N93" s="1">
        <f t="shared" si="35"/>
        <v>2.8833333333333337</v>
      </c>
      <c r="O93" s="1">
        <f t="shared" si="30"/>
        <v>1.9555555555555555</v>
      </c>
      <c r="P93" s="1">
        <f t="shared" si="36"/>
        <v>1.1966666666666665</v>
      </c>
      <c r="R93" s="1">
        <f t="shared" si="31"/>
        <v>0.79999999999999993</v>
      </c>
      <c r="T93" s="1">
        <f t="shared" si="37"/>
        <v>1.0598360655737704</v>
      </c>
      <c r="U93">
        <f t="shared" si="37"/>
        <v>2.1192622950819673</v>
      </c>
      <c r="V93">
        <f t="shared" si="37"/>
        <v>2.9672131147540983</v>
      </c>
      <c r="W93">
        <f t="shared" si="37"/>
        <v>4.2377049180327866</v>
      </c>
      <c r="X93">
        <f t="shared" si="37"/>
        <v>5.8278688524590168</v>
      </c>
      <c r="Y93">
        <f t="shared" si="37"/>
        <v>8.4795081967213122</v>
      </c>
    </row>
    <row r="94" spans="1:25">
      <c r="A94">
        <v>81</v>
      </c>
      <c r="B94">
        <f>grafiek!$K$5+A94*grafiek!$F$5</f>
        <v>4540</v>
      </c>
      <c r="C94" s="2">
        <f t="shared" si="24"/>
        <v>6810</v>
      </c>
      <c r="D94" s="2">
        <f t="shared" si="32"/>
        <v>6053.333333333333</v>
      </c>
      <c r="E94" s="2">
        <f t="shared" si="33"/>
        <v>8071.1111111111104</v>
      </c>
      <c r="F94" s="2"/>
      <c r="G94" s="5">
        <f t="shared" si="25"/>
        <v>30.917400000000001</v>
      </c>
      <c r="H94" s="1">
        <f t="shared" si="26"/>
        <v>27.482133333333334</v>
      </c>
      <c r="I94" s="1">
        <f t="shared" si="27"/>
        <v>36.642844444444442</v>
      </c>
      <c r="K94" s="1">
        <f t="shared" si="28"/>
        <v>5.286343612334802</v>
      </c>
      <c r="L94" s="1">
        <f t="shared" si="29"/>
        <v>3.4801762114537445</v>
      </c>
      <c r="M94" s="1">
        <f t="shared" si="34"/>
        <v>3.274596182085169</v>
      </c>
      <c r="N94" s="1">
        <f t="shared" si="35"/>
        <v>2.8579295154185025</v>
      </c>
      <c r="O94" s="1">
        <f t="shared" si="30"/>
        <v>1.9383259911894273</v>
      </c>
      <c r="P94" s="1">
        <f t="shared" si="36"/>
        <v>1.1861233480176212</v>
      </c>
      <c r="R94" s="1">
        <f t="shared" si="31"/>
        <v>0.79295154185022021</v>
      </c>
      <c r="T94" s="1">
        <f t="shared" si="37"/>
        <v>1.0598360655737704</v>
      </c>
      <c r="U94">
        <f t="shared" si="37"/>
        <v>2.1192622950819673</v>
      </c>
      <c r="V94">
        <f t="shared" si="37"/>
        <v>2.9672131147540983</v>
      </c>
      <c r="W94">
        <f t="shared" si="37"/>
        <v>4.2377049180327866</v>
      </c>
      <c r="X94">
        <f t="shared" si="37"/>
        <v>5.8278688524590168</v>
      </c>
      <c r="Y94">
        <f t="shared" si="37"/>
        <v>8.4795081967213122</v>
      </c>
    </row>
    <row r="95" spans="1:25">
      <c r="A95">
        <v>82</v>
      </c>
      <c r="B95">
        <f>grafiek!$K$5+A95*grafiek!$F$5</f>
        <v>4580</v>
      </c>
      <c r="C95" s="2">
        <f t="shared" si="24"/>
        <v>6870</v>
      </c>
      <c r="D95" s="2">
        <f t="shared" si="32"/>
        <v>6106.6666666666661</v>
      </c>
      <c r="E95" s="2">
        <f t="shared" si="33"/>
        <v>8142.2222222222217</v>
      </c>
      <c r="F95" s="2"/>
      <c r="G95" s="5">
        <f t="shared" si="25"/>
        <v>31.464600000000001</v>
      </c>
      <c r="H95" s="1">
        <f t="shared" si="26"/>
        <v>27.968533333333333</v>
      </c>
      <c r="I95" s="1">
        <f t="shared" si="27"/>
        <v>37.291377777777775</v>
      </c>
      <c r="K95" s="1">
        <f t="shared" si="28"/>
        <v>5.2401746724890828</v>
      </c>
      <c r="L95" s="1">
        <f t="shared" si="29"/>
        <v>3.4497816593886461</v>
      </c>
      <c r="M95" s="1">
        <f t="shared" si="34"/>
        <v>3.245997088791849</v>
      </c>
      <c r="N95" s="1">
        <f t="shared" si="35"/>
        <v>2.8329694323144108</v>
      </c>
      <c r="O95" s="1">
        <f t="shared" si="30"/>
        <v>1.9213973799126636</v>
      </c>
      <c r="P95" s="1">
        <f t="shared" si="36"/>
        <v>1.1757641921397382</v>
      </c>
      <c r="R95" s="1">
        <f t="shared" si="31"/>
        <v>0.7860262008733625</v>
      </c>
      <c r="T95" s="1">
        <f t="shared" si="37"/>
        <v>1.0598360655737704</v>
      </c>
      <c r="U95">
        <f t="shared" si="37"/>
        <v>2.1192622950819673</v>
      </c>
      <c r="V95">
        <f t="shared" si="37"/>
        <v>2.9672131147540983</v>
      </c>
      <c r="W95">
        <f t="shared" si="37"/>
        <v>4.2377049180327866</v>
      </c>
      <c r="X95">
        <f t="shared" si="37"/>
        <v>5.8278688524590168</v>
      </c>
      <c r="Y95">
        <f t="shared" si="37"/>
        <v>8.4795081967213122</v>
      </c>
    </row>
    <row r="96" spans="1:25">
      <c r="A96">
        <v>83</v>
      </c>
      <c r="B96">
        <f>grafiek!$K$5+A96*grafiek!$F$5</f>
        <v>4620</v>
      </c>
      <c r="C96" s="2">
        <f t="shared" si="24"/>
        <v>6930</v>
      </c>
      <c r="D96" s="2">
        <f t="shared" si="32"/>
        <v>6160</v>
      </c>
      <c r="E96" s="2">
        <f t="shared" si="33"/>
        <v>8213.3333333333321</v>
      </c>
      <c r="F96" s="2"/>
      <c r="G96" s="5">
        <f t="shared" si="25"/>
        <v>32.016599999999997</v>
      </c>
      <c r="H96" s="1">
        <f t="shared" si="26"/>
        <v>28.459199999999999</v>
      </c>
      <c r="I96" s="1">
        <f t="shared" si="27"/>
        <v>37.945599999999992</v>
      </c>
      <c r="K96" s="1">
        <f t="shared" si="28"/>
        <v>5.1948051948051948</v>
      </c>
      <c r="L96" s="1">
        <f t="shared" si="29"/>
        <v>3.4199134199134198</v>
      </c>
      <c r="M96" s="1">
        <f t="shared" si="34"/>
        <v>3.2178932178932182</v>
      </c>
      <c r="N96" s="1">
        <f t="shared" si="35"/>
        <v>2.8084415584415585</v>
      </c>
      <c r="O96" s="1">
        <f t="shared" si="30"/>
        <v>1.9047619047619047</v>
      </c>
      <c r="P96" s="1">
        <f t="shared" si="36"/>
        <v>1.1655844155844155</v>
      </c>
      <c r="R96" s="1">
        <f t="shared" si="31"/>
        <v>0.77922077922077926</v>
      </c>
      <c r="T96" s="1">
        <f t="shared" si="37"/>
        <v>1.0598360655737704</v>
      </c>
      <c r="U96">
        <f t="shared" si="37"/>
        <v>2.1192622950819673</v>
      </c>
      <c r="V96">
        <f t="shared" si="37"/>
        <v>2.9672131147540983</v>
      </c>
      <c r="W96">
        <f t="shared" si="37"/>
        <v>4.2377049180327866</v>
      </c>
      <c r="X96">
        <f t="shared" si="37"/>
        <v>5.8278688524590168</v>
      </c>
      <c r="Y96">
        <f t="shared" si="37"/>
        <v>8.4795081967213122</v>
      </c>
    </row>
    <row r="97" spans="1:25">
      <c r="A97">
        <v>84</v>
      </c>
      <c r="B97">
        <f>grafiek!$K$5+A97*grafiek!$F$5</f>
        <v>4660</v>
      </c>
      <c r="C97" s="2">
        <f t="shared" si="24"/>
        <v>6990</v>
      </c>
      <c r="D97" s="2">
        <f t="shared" si="32"/>
        <v>6213.333333333333</v>
      </c>
      <c r="E97" s="2">
        <f t="shared" si="33"/>
        <v>8284.4444444444434</v>
      </c>
      <c r="F97" s="2"/>
      <c r="G97" s="5">
        <f t="shared" si="25"/>
        <v>32.573399999999999</v>
      </c>
      <c r="H97" s="1">
        <f t="shared" si="26"/>
        <v>28.954133333333331</v>
      </c>
      <c r="I97" s="1">
        <f t="shared" si="27"/>
        <v>38.605511111111106</v>
      </c>
      <c r="K97" s="1">
        <f t="shared" si="28"/>
        <v>5.1502145922746783</v>
      </c>
      <c r="L97" s="1">
        <f t="shared" si="29"/>
        <v>3.3905579399141632</v>
      </c>
      <c r="M97" s="1">
        <f t="shared" si="34"/>
        <v>3.1902718168812592</v>
      </c>
      <c r="N97" s="1">
        <f t="shared" si="35"/>
        <v>2.7843347639484981</v>
      </c>
      <c r="O97" s="1">
        <f t="shared" si="30"/>
        <v>1.8884120171673817</v>
      </c>
      <c r="P97" s="1">
        <f t="shared" si="36"/>
        <v>1.155579399141631</v>
      </c>
      <c r="R97" s="1">
        <f t="shared" si="31"/>
        <v>0.77253218884120167</v>
      </c>
      <c r="T97" s="1">
        <f t="shared" si="37"/>
        <v>1.0598360655737704</v>
      </c>
      <c r="U97">
        <f t="shared" si="37"/>
        <v>2.1192622950819673</v>
      </c>
      <c r="V97">
        <f t="shared" si="37"/>
        <v>2.9672131147540983</v>
      </c>
      <c r="W97">
        <f t="shared" si="37"/>
        <v>4.2377049180327866</v>
      </c>
      <c r="X97">
        <f t="shared" si="37"/>
        <v>5.8278688524590168</v>
      </c>
      <c r="Y97">
        <f t="shared" si="37"/>
        <v>8.4795081967213122</v>
      </c>
    </row>
    <row r="98" spans="1:25">
      <c r="A98">
        <v>85</v>
      </c>
      <c r="B98">
        <f>grafiek!$K$5+A98*grafiek!$F$5</f>
        <v>4700</v>
      </c>
      <c r="C98" s="2">
        <f t="shared" si="24"/>
        <v>7050</v>
      </c>
      <c r="D98" s="2">
        <f t="shared" si="32"/>
        <v>6266.6666666666661</v>
      </c>
      <c r="E98" s="2">
        <f t="shared" si="33"/>
        <v>8355.5555555555547</v>
      </c>
      <c r="F98" s="2"/>
      <c r="G98" s="5">
        <f t="shared" si="25"/>
        <v>33.134999999999998</v>
      </c>
      <c r="H98" s="1">
        <f t="shared" si="26"/>
        <v>29.453333333333333</v>
      </c>
      <c r="I98" s="1">
        <f t="shared" si="27"/>
        <v>39.271111111111104</v>
      </c>
      <c r="K98" s="1">
        <f t="shared" si="28"/>
        <v>5.1063829787234036</v>
      </c>
      <c r="L98" s="1">
        <f t="shared" si="29"/>
        <v>3.3617021276595742</v>
      </c>
      <c r="M98" s="1">
        <f t="shared" si="34"/>
        <v>3.1631205673758864</v>
      </c>
      <c r="N98" s="1">
        <f t="shared" si="35"/>
        <v>2.7606382978723407</v>
      </c>
      <c r="O98" s="1">
        <f t="shared" si="30"/>
        <v>1.8723404255319147</v>
      </c>
      <c r="P98" s="1">
        <f t="shared" si="36"/>
        <v>1.1457446808510638</v>
      </c>
      <c r="R98" s="1">
        <f t="shared" si="31"/>
        <v>0.76595744680851074</v>
      </c>
      <c r="T98" s="1">
        <f t="shared" si="37"/>
        <v>1.0598360655737704</v>
      </c>
      <c r="U98">
        <f t="shared" si="37"/>
        <v>2.1192622950819673</v>
      </c>
      <c r="V98">
        <f t="shared" si="37"/>
        <v>2.9672131147540983</v>
      </c>
      <c r="W98">
        <f t="shared" si="37"/>
        <v>4.2377049180327866</v>
      </c>
      <c r="X98">
        <f t="shared" si="37"/>
        <v>5.8278688524590168</v>
      </c>
      <c r="Y98">
        <f t="shared" si="37"/>
        <v>8.4795081967213122</v>
      </c>
    </row>
    <row r="99" spans="1:25">
      <c r="A99">
        <v>86</v>
      </c>
      <c r="B99">
        <f>grafiek!$K$5+A99*grafiek!$F$5</f>
        <v>4740</v>
      </c>
      <c r="C99" s="2">
        <f t="shared" si="24"/>
        <v>7110</v>
      </c>
      <c r="D99" s="2">
        <f t="shared" si="32"/>
        <v>6320</v>
      </c>
      <c r="E99" s="2">
        <f t="shared" si="33"/>
        <v>8426.6666666666661</v>
      </c>
      <c r="F99" s="2"/>
      <c r="G99" s="5">
        <f t="shared" si="25"/>
        <v>33.7014</v>
      </c>
      <c r="H99" s="1">
        <f t="shared" si="26"/>
        <v>29.956800000000001</v>
      </c>
      <c r="I99" s="1">
        <f t="shared" si="27"/>
        <v>39.942399999999999</v>
      </c>
      <c r="K99" s="1">
        <f t="shared" si="28"/>
        <v>5.0632911392405067</v>
      </c>
      <c r="L99" s="1">
        <f t="shared" si="29"/>
        <v>3.333333333333333</v>
      </c>
      <c r="M99" s="1">
        <f t="shared" si="34"/>
        <v>3.1364275668073134</v>
      </c>
      <c r="N99" s="1">
        <f t="shared" si="35"/>
        <v>2.7373417721518987</v>
      </c>
      <c r="O99" s="1">
        <f t="shared" si="30"/>
        <v>1.8565400843881854</v>
      </c>
      <c r="P99" s="1">
        <f t="shared" si="36"/>
        <v>1.1360759493670884</v>
      </c>
      <c r="R99" s="1">
        <f t="shared" si="31"/>
        <v>0.75949367088607589</v>
      </c>
      <c r="T99" s="1">
        <f t="shared" si="37"/>
        <v>1.0598360655737704</v>
      </c>
      <c r="U99">
        <f t="shared" si="37"/>
        <v>2.1192622950819673</v>
      </c>
      <c r="V99">
        <f t="shared" si="37"/>
        <v>2.9672131147540983</v>
      </c>
      <c r="W99">
        <f t="shared" si="37"/>
        <v>4.2377049180327866</v>
      </c>
      <c r="X99">
        <f t="shared" si="37"/>
        <v>5.8278688524590168</v>
      </c>
      <c r="Y99">
        <f t="shared" si="37"/>
        <v>8.4795081967213122</v>
      </c>
    </row>
    <row r="100" spans="1:25">
      <c r="A100">
        <v>87</v>
      </c>
      <c r="B100">
        <f>grafiek!$K$5+A100*grafiek!$F$5</f>
        <v>4780</v>
      </c>
      <c r="C100" s="2">
        <f t="shared" si="24"/>
        <v>7170</v>
      </c>
      <c r="D100" s="2">
        <f t="shared" si="32"/>
        <v>6373.333333333333</v>
      </c>
      <c r="E100" s="2">
        <f t="shared" si="33"/>
        <v>8497.7777777777774</v>
      </c>
      <c r="F100" s="2"/>
      <c r="G100" s="5">
        <f t="shared" si="25"/>
        <v>34.272599999999997</v>
      </c>
      <c r="H100" s="1">
        <f t="shared" si="26"/>
        <v>30.464533333333332</v>
      </c>
      <c r="I100" s="1">
        <f t="shared" si="27"/>
        <v>40.619377777777778</v>
      </c>
      <c r="K100" s="1">
        <f t="shared" si="28"/>
        <v>5.02092050209205</v>
      </c>
      <c r="L100" s="1">
        <f t="shared" si="29"/>
        <v>3.3054393305439329</v>
      </c>
      <c r="M100" s="1">
        <f t="shared" si="34"/>
        <v>3.1101813110181311</v>
      </c>
      <c r="N100" s="1">
        <f t="shared" si="35"/>
        <v>2.7144351464435146</v>
      </c>
      <c r="O100" s="1">
        <f t="shared" si="30"/>
        <v>1.8410041841004183</v>
      </c>
      <c r="P100" s="1">
        <f t="shared" si="36"/>
        <v>1.126569037656904</v>
      </c>
      <c r="R100" s="1">
        <f t="shared" si="31"/>
        <v>0.75313807531380761</v>
      </c>
      <c r="T100" s="1">
        <f t="shared" si="37"/>
        <v>1.0598360655737704</v>
      </c>
      <c r="U100">
        <f t="shared" si="37"/>
        <v>2.1192622950819673</v>
      </c>
      <c r="V100">
        <f t="shared" si="37"/>
        <v>2.9672131147540983</v>
      </c>
      <c r="W100">
        <f t="shared" si="37"/>
        <v>4.2377049180327866</v>
      </c>
      <c r="X100">
        <f t="shared" si="37"/>
        <v>5.8278688524590168</v>
      </c>
      <c r="Y100">
        <f t="shared" si="37"/>
        <v>8.4795081967213122</v>
      </c>
    </row>
    <row r="101" spans="1:25">
      <c r="A101">
        <v>88</v>
      </c>
      <c r="B101">
        <f>grafiek!$K$5+A101*grafiek!$F$5</f>
        <v>4820</v>
      </c>
      <c r="C101" s="2">
        <f t="shared" si="24"/>
        <v>7230</v>
      </c>
      <c r="D101" s="2">
        <f t="shared" si="32"/>
        <v>6426.6666666666661</v>
      </c>
      <c r="E101" s="2">
        <f t="shared" si="33"/>
        <v>8568.8888888888887</v>
      </c>
      <c r="F101" s="2"/>
      <c r="G101" s="5">
        <f t="shared" si="25"/>
        <v>34.848599999999998</v>
      </c>
      <c r="H101" s="1">
        <f t="shared" si="26"/>
        <v>30.976533333333332</v>
      </c>
      <c r="I101" s="1">
        <f t="shared" si="27"/>
        <v>41.302044444444441</v>
      </c>
      <c r="K101" s="1">
        <f t="shared" si="28"/>
        <v>4.9792531120331951</v>
      </c>
      <c r="L101" s="1">
        <f t="shared" si="29"/>
        <v>3.2780082987551866</v>
      </c>
      <c r="M101" s="1">
        <f t="shared" si="34"/>
        <v>3.0843706777316737</v>
      </c>
      <c r="N101" s="1">
        <f t="shared" si="35"/>
        <v>2.6919087136929467</v>
      </c>
      <c r="O101" s="1">
        <f t="shared" si="30"/>
        <v>1.8257261410788381</v>
      </c>
      <c r="P101" s="1">
        <f t="shared" si="36"/>
        <v>1.1172199170124482</v>
      </c>
      <c r="R101" s="1">
        <f t="shared" si="31"/>
        <v>0.74688796680497926</v>
      </c>
      <c r="T101" s="1">
        <f t="shared" si="37"/>
        <v>1.0598360655737704</v>
      </c>
      <c r="U101">
        <f t="shared" si="37"/>
        <v>2.1192622950819673</v>
      </c>
      <c r="V101">
        <f t="shared" si="37"/>
        <v>2.9672131147540983</v>
      </c>
      <c r="W101">
        <f t="shared" si="37"/>
        <v>4.2377049180327866</v>
      </c>
      <c r="X101">
        <f t="shared" si="37"/>
        <v>5.8278688524590168</v>
      </c>
      <c r="Y101">
        <f t="shared" si="37"/>
        <v>8.4795081967213122</v>
      </c>
    </row>
    <row r="102" spans="1:25">
      <c r="A102">
        <v>89</v>
      </c>
      <c r="B102">
        <f>grafiek!$K$5+A102*grafiek!$F$5</f>
        <v>4860</v>
      </c>
      <c r="C102" s="2">
        <f t="shared" si="24"/>
        <v>7290</v>
      </c>
      <c r="D102" s="2">
        <f t="shared" si="32"/>
        <v>6480</v>
      </c>
      <c r="E102" s="2">
        <f t="shared" si="33"/>
        <v>8640</v>
      </c>
      <c r="F102" s="2"/>
      <c r="G102" s="5">
        <f t="shared" si="25"/>
        <v>35.429400000000001</v>
      </c>
      <c r="H102" s="1">
        <f t="shared" si="26"/>
        <v>31.492799999999999</v>
      </c>
      <c r="I102" s="1">
        <f t="shared" si="27"/>
        <v>41.990400000000001</v>
      </c>
      <c r="K102" s="1">
        <f t="shared" si="28"/>
        <v>4.9382716049382713</v>
      </c>
      <c r="L102" s="1">
        <f t="shared" si="29"/>
        <v>3.2510288065843622</v>
      </c>
      <c r="M102" s="1">
        <f t="shared" si="34"/>
        <v>3.0589849108367626</v>
      </c>
      <c r="N102" s="1">
        <f t="shared" si="35"/>
        <v>2.6697530864197532</v>
      </c>
      <c r="O102" s="1">
        <f t="shared" si="30"/>
        <v>1.8106995884773662</v>
      </c>
      <c r="P102" s="1">
        <f t="shared" si="36"/>
        <v>1.1080246913580247</v>
      </c>
      <c r="R102" s="1">
        <f t="shared" si="31"/>
        <v>0.7407407407407407</v>
      </c>
      <c r="T102" s="1">
        <f t="shared" si="37"/>
        <v>1.0598360655737704</v>
      </c>
      <c r="U102">
        <f t="shared" si="37"/>
        <v>2.1192622950819673</v>
      </c>
      <c r="V102">
        <f t="shared" si="37"/>
        <v>2.9672131147540983</v>
      </c>
      <c r="W102">
        <f t="shared" si="37"/>
        <v>4.2377049180327866</v>
      </c>
      <c r="X102">
        <f t="shared" si="37"/>
        <v>5.8278688524590168</v>
      </c>
      <c r="Y102">
        <f t="shared" si="37"/>
        <v>8.4795081967213122</v>
      </c>
    </row>
    <row r="103" spans="1:25">
      <c r="A103">
        <v>90</v>
      </c>
      <c r="B103">
        <f>grafiek!$K$5+A103*grafiek!$F$5</f>
        <v>4900</v>
      </c>
      <c r="C103" s="2">
        <f t="shared" si="24"/>
        <v>7350</v>
      </c>
      <c r="D103" s="2">
        <f t="shared" si="32"/>
        <v>6533.333333333333</v>
      </c>
      <c r="E103" s="2">
        <f t="shared" si="33"/>
        <v>8711.1111111111113</v>
      </c>
      <c r="F103" s="2"/>
      <c r="G103" s="5">
        <f t="shared" si="25"/>
        <v>36.015000000000001</v>
      </c>
      <c r="H103" s="1">
        <f t="shared" si="26"/>
        <v>32.013333333333335</v>
      </c>
      <c r="I103" s="1">
        <f t="shared" si="27"/>
        <v>42.684444444444445</v>
      </c>
      <c r="K103" s="1">
        <f t="shared" si="28"/>
        <v>4.8979591836734695</v>
      </c>
      <c r="L103" s="1">
        <f t="shared" si="29"/>
        <v>3.2244897959183674</v>
      </c>
      <c r="M103" s="1">
        <f t="shared" si="34"/>
        <v>3.0340136054421767</v>
      </c>
      <c r="N103" s="1">
        <f t="shared" si="35"/>
        <v>2.6479591836734699</v>
      </c>
      <c r="O103" s="1">
        <f t="shared" si="30"/>
        <v>1.7959183673469388</v>
      </c>
      <c r="P103" s="1">
        <f t="shared" si="36"/>
        <v>1.0989795918367347</v>
      </c>
      <c r="R103" s="1">
        <f t="shared" si="31"/>
        <v>0.73469387755102034</v>
      </c>
      <c r="T103" s="1">
        <f t="shared" si="37"/>
        <v>1.0598360655737704</v>
      </c>
      <c r="U103">
        <f t="shared" si="37"/>
        <v>2.1192622950819673</v>
      </c>
      <c r="V103">
        <f t="shared" si="37"/>
        <v>2.9672131147540983</v>
      </c>
      <c r="W103">
        <f t="shared" si="37"/>
        <v>4.2377049180327866</v>
      </c>
      <c r="X103">
        <f t="shared" si="37"/>
        <v>5.8278688524590168</v>
      </c>
      <c r="Y103">
        <f t="shared" si="37"/>
        <v>8.4795081967213122</v>
      </c>
    </row>
    <row r="104" spans="1:25">
      <c r="A104">
        <v>91</v>
      </c>
      <c r="B104">
        <f>grafiek!$K$5+A104*grafiek!$F$5</f>
        <v>4940</v>
      </c>
      <c r="C104" s="2">
        <f t="shared" si="24"/>
        <v>7410</v>
      </c>
      <c r="D104" s="2">
        <f t="shared" si="32"/>
        <v>6586.6666666666661</v>
      </c>
      <c r="E104" s="2">
        <f t="shared" si="33"/>
        <v>8782.2222222222226</v>
      </c>
      <c r="F104" s="2"/>
      <c r="G104" s="5">
        <f t="shared" si="25"/>
        <v>36.605400000000003</v>
      </c>
      <c r="H104" s="1">
        <f t="shared" si="26"/>
        <v>32.538133333333334</v>
      </c>
      <c r="I104" s="1">
        <f t="shared" si="27"/>
        <v>43.384177777777779</v>
      </c>
      <c r="K104" s="1">
        <f t="shared" si="28"/>
        <v>4.858299595141701</v>
      </c>
      <c r="L104" s="1">
        <f t="shared" si="29"/>
        <v>3.1983805668016192</v>
      </c>
      <c r="M104" s="1">
        <f t="shared" si="34"/>
        <v>3.0094466936572202</v>
      </c>
      <c r="N104" s="1">
        <f t="shared" si="35"/>
        <v>2.6265182186234823</v>
      </c>
      <c r="O104" s="1">
        <f t="shared" si="30"/>
        <v>1.7813765182186234</v>
      </c>
      <c r="P104" s="1">
        <f t="shared" si="36"/>
        <v>1.0900809716599191</v>
      </c>
      <c r="R104" s="1">
        <f t="shared" si="31"/>
        <v>0.72874493927125505</v>
      </c>
      <c r="T104" s="1">
        <f t="shared" si="37"/>
        <v>1.0598360655737704</v>
      </c>
      <c r="U104">
        <f t="shared" si="37"/>
        <v>2.1192622950819673</v>
      </c>
      <c r="V104">
        <f t="shared" si="37"/>
        <v>2.9672131147540983</v>
      </c>
      <c r="W104">
        <f t="shared" si="37"/>
        <v>4.2377049180327866</v>
      </c>
      <c r="X104">
        <f t="shared" si="37"/>
        <v>5.8278688524590168</v>
      </c>
      <c r="Y104">
        <f t="shared" si="37"/>
        <v>8.4795081967213122</v>
      </c>
    </row>
    <row r="105" spans="1:25">
      <c r="A105">
        <v>92</v>
      </c>
      <c r="B105">
        <f>grafiek!$K$5+A105*grafiek!$F$5</f>
        <v>4980</v>
      </c>
      <c r="C105" s="2">
        <f t="shared" si="24"/>
        <v>7470</v>
      </c>
      <c r="D105" s="2">
        <f t="shared" si="32"/>
        <v>6640</v>
      </c>
      <c r="E105" s="2">
        <f t="shared" si="33"/>
        <v>8853.3333333333321</v>
      </c>
      <c r="F105" s="2"/>
      <c r="G105" s="5">
        <f t="shared" si="25"/>
        <v>37.200600000000001</v>
      </c>
      <c r="H105" s="1">
        <f t="shared" si="26"/>
        <v>33.0672</v>
      </c>
      <c r="I105" s="1">
        <f t="shared" si="27"/>
        <v>44.08959999999999</v>
      </c>
      <c r="K105" s="1">
        <f t="shared" si="28"/>
        <v>4.8192771084337354</v>
      </c>
      <c r="L105" s="1">
        <f t="shared" si="29"/>
        <v>3.1726907630522088</v>
      </c>
      <c r="M105" s="1">
        <f t="shared" si="34"/>
        <v>2.9852744310575638</v>
      </c>
      <c r="N105" s="1">
        <f t="shared" si="35"/>
        <v>2.6054216867469879</v>
      </c>
      <c r="O105" s="1">
        <f t="shared" si="30"/>
        <v>1.7670682730923695</v>
      </c>
      <c r="P105" s="1">
        <f t="shared" si="36"/>
        <v>1.0813253012048192</v>
      </c>
      <c r="R105" s="1">
        <f t="shared" si="31"/>
        <v>0.72289156626506024</v>
      </c>
      <c r="T105" s="1">
        <f t="shared" si="37"/>
        <v>1.0598360655737704</v>
      </c>
      <c r="U105">
        <f t="shared" si="37"/>
        <v>2.1192622950819673</v>
      </c>
      <c r="V105">
        <f t="shared" si="37"/>
        <v>2.9672131147540983</v>
      </c>
      <c r="W105">
        <f t="shared" si="37"/>
        <v>4.2377049180327866</v>
      </c>
      <c r="X105">
        <f t="shared" si="37"/>
        <v>5.8278688524590168</v>
      </c>
      <c r="Y105">
        <f t="shared" si="37"/>
        <v>8.4795081967213122</v>
      </c>
    </row>
    <row r="106" spans="1:25">
      <c r="A106">
        <v>93</v>
      </c>
      <c r="B106">
        <f>grafiek!$K$5+A106*grafiek!$F$5</f>
        <v>5020</v>
      </c>
      <c r="C106" s="2">
        <f t="shared" si="24"/>
        <v>7530</v>
      </c>
      <c r="D106" s="2">
        <f t="shared" si="32"/>
        <v>6693.333333333333</v>
      </c>
      <c r="E106" s="2">
        <f t="shared" si="33"/>
        <v>8924.4444444444434</v>
      </c>
      <c r="F106" s="2"/>
      <c r="G106" s="5">
        <f t="shared" si="25"/>
        <v>37.800600000000003</v>
      </c>
      <c r="H106" s="1">
        <f t="shared" si="26"/>
        <v>33.600533333333331</v>
      </c>
      <c r="I106" s="1">
        <f t="shared" si="27"/>
        <v>44.800711111111106</v>
      </c>
      <c r="K106" s="1">
        <f t="shared" si="28"/>
        <v>4.7808764940239037</v>
      </c>
      <c r="L106" s="1">
        <f t="shared" si="29"/>
        <v>3.1474103585657369</v>
      </c>
      <c r="M106" s="1">
        <f t="shared" si="34"/>
        <v>2.9614873837981408</v>
      </c>
      <c r="N106" s="1">
        <f t="shared" si="35"/>
        <v>2.5846613545816739</v>
      </c>
      <c r="O106" s="1">
        <f t="shared" si="30"/>
        <v>1.7529880478087647</v>
      </c>
      <c r="P106" s="1">
        <f t="shared" si="36"/>
        <v>1.0727091633466137</v>
      </c>
      <c r="R106" s="1">
        <f t="shared" si="31"/>
        <v>0.71713147410358569</v>
      </c>
      <c r="T106" s="1">
        <f t="shared" si="37"/>
        <v>1.0598360655737704</v>
      </c>
      <c r="U106">
        <f t="shared" si="37"/>
        <v>2.1192622950819673</v>
      </c>
      <c r="V106">
        <f t="shared" si="37"/>
        <v>2.9672131147540983</v>
      </c>
      <c r="W106">
        <f t="shared" si="37"/>
        <v>4.2377049180327866</v>
      </c>
      <c r="X106">
        <f t="shared" si="37"/>
        <v>5.8278688524590168</v>
      </c>
      <c r="Y106">
        <f t="shared" si="37"/>
        <v>8.4795081967213122</v>
      </c>
    </row>
    <row r="107" spans="1:25">
      <c r="A107">
        <v>94</v>
      </c>
      <c r="B107">
        <f>grafiek!$K$5+A107*grafiek!$F$5</f>
        <v>5060</v>
      </c>
      <c r="C107" s="2">
        <f t="shared" si="24"/>
        <v>7590</v>
      </c>
      <c r="D107" s="2">
        <f t="shared" si="32"/>
        <v>6746.6666666666661</v>
      </c>
      <c r="E107" s="2">
        <f t="shared" si="33"/>
        <v>8995.5555555555547</v>
      </c>
      <c r="F107" s="2"/>
      <c r="G107" s="5">
        <f t="shared" si="25"/>
        <v>38.4054</v>
      </c>
      <c r="H107" s="1">
        <f t="shared" si="26"/>
        <v>34.138133333333329</v>
      </c>
      <c r="I107" s="1">
        <f t="shared" si="27"/>
        <v>45.517511111111105</v>
      </c>
      <c r="K107" s="1">
        <f t="shared" si="28"/>
        <v>4.7430830039525693</v>
      </c>
      <c r="L107" s="1">
        <f t="shared" si="29"/>
        <v>3.1225296442687749</v>
      </c>
      <c r="M107" s="1">
        <f t="shared" si="34"/>
        <v>2.9380764163372857</v>
      </c>
      <c r="N107" s="1">
        <f t="shared" si="35"/>
        <v>2.5642292490118579</v>
      </c>
      <c r="O107" s="1">
        <f t="shared" si="30"/>
        <v>1.7391304347826086</v>
      </c>
      <c r="P107" s="1">
        <f t="shared" si="36"/>
        <v>1.0642292490118577</v>
      </c>
      <c r="R107" s="1">
        <f t="shared" si="31"/>
        <v>0.71146245059288549</v>
      </c>
      <c r="T107" s="1">
        <f t="shared" si="37"/>
        <v>1.0598360655737704</v>
      </c>
      <c r="U107">
        <f t="shared" si="37"/>
        <v>2.1192622950819673</v>
      </c>
      <c r="V107">
        <f t="shared" si="37"/>
        <v>2.9672131147540983</v>
      </c>
      <c r="W107">
        <f t="shared" si="37"/>
        <v>4.2377049180327866</v>
      </c>
      <c r="X107">
        <f t="shared" si="37"/>
        <v>5.8278688524590168</v>
      </c>
      <c r="Y107">
        <f t="shared" si="37"/>
        <v>8.4795081967213122</v>
      </c>
    </row>
    <row r="108" spans="1:25">
      <c r="A108">
        <v>95</v>
      </c>
      <c r="B108">
        <f>grafiek!$K$5+A108*grafiek!$F$5</f>
        <v>5100</v>
      </c>
      <c r="C108" s="2">
        <f t="shared" si="24"/>
        <v>7650</v>
      </c>
      <c r="D108" s="2">
        <f t="shared" si="32"/>
        <v>6800</v>
      </c>
      <c r="E108" s="2">
        <f t="shared" si="33"/>
        <v>9066.6666666666661</v>
      </c>
      <c r="F108" s="2"/>
      <c r="G108" s="5">
        <f t="shared" si="25"/>
        <v>39.015000000000001</v>
      </c>
      <c r="H108" s="1">
        <f t="shared" si="26"/>
        <v>34.68</v>
      </c>
      <c r="I108" s="1">
        <f t="shared" si="27"/>
        <v>46.24</v>
      </c>
      <c r="K108" s="1">
        <f t="shared" si="28"/>
        <v>4.7058823529411757</v>
      </c>
      <c r="L108" s="1">
        <f t="shared" si="29"/>
        <v>3.0980392156862742</v>
      </c>
      <c r="M108" s="1">
        <f t="shared" si="34"/>
        <v>2.9150326797385619</v>
      </c>
      <c r="N108" s="1">
        <f t="shared" si="35"/>
        <v>2.5441176470588234</v>
      </c>
      <c r="O108" s="1">
        <f t="shared" si="30"/>
        <v>1.7254901960784315</v>
      </c>
      <c r="P108" s="1">
        <f t="shared" si="36"/>
        <v>1.0558823529411765</v>
      </c>
      <c r="R108" s="1">
        <f t="shared" si="31"/>
        <v>0.70588235294117641</v>
      </c>
      <c r="T108" s="1">
        <f t="shared" si="37"/>
        <v>1.0598360655737704</v>
      </c>
      <c r="U108">
        <f t="shared" si="37"/>
        <v>2.1192622950819673</v>
      </c>
      <c r="V108">
        <f t="shared" si="37"/>
        <v>2.9672131147540983</v>
      </c>
      <c r="W108">
        <f t="shared" si="37"/>
        <v>4.2377049180327866</v>
      </c>
      <c r="X108">
        <f t="shared" si="37"/>
        <v>5.8278688524590168</v>
      </c>
      <c r="Y108">
        <f t="shared" si="37"/>
        <v>8.4795081967213122</v>
      </c>
    </row>
    <row r="109" spans="1:25">
      <c r="A109">
        <v>96</v>
      </c>
      <c r="B109">
        <f>grafiek!$K$5+A109*grafiek!$F$5</f>
        <v>5140</v>
      </c>
      <c r="C109" s="2">
        <f t="shared" si="24"/>
        <v>7710</v>
      </c>
      <c r="D109" s="2">
        <f t="shared" si="32"/>
        <v>6853.333333333333</v>
      </c>
      <c r="E109" s="2">
        <f t="shared" si="33"/>
        <v>9137.7777777777774</v>
      </c>
      <c r="F109" s="2"/>
      <c r="G109" s="5">
        <f t="shared" si="25"/>
        <v>39.629399999999997</v>
      </c>
      <c r="H109" s="1">
        <f t="shared" si="26"/>
        <v>35.22613333333333</v>
      </c>
      <c r="I109" s="1">
        <f t="shared" si="27"/>
        <v>46.968177777777775</v>
      </c>
      <c r="K109" s="1">
        <f t="shared" si="28"/>
        <v>4.6692607003891053</v>
      </c>
      <c r="L109" s="1">
        <f t="shared" si="29"/>
        <v>3.0739299610894939</v>
      </c>
      <c r="M109" s="1">
        <f t="shared" si="34"/>
        <v>2.8923476005188071</v>
      </c>
      <c r="N109" s="1">
        <f t="shared" si="35"/>
        <v>2.5243190661478603</v>
      </c>
      <c r="O109" s="1">
        <f t="shared" si="30"/>
        <v>1.7120622568093384</v>
      </c>
      <c r="P109" s="1">
        <f t="shared" si="36"/>
        <v>1.0476653696498055</v>
      </c>
      <c r="R109" s="1">
        <f t="shared" si="31"/>
        <v>0.70038910505836582</v>
      </c>
      <c r="T109" s="1">
        <f t="shared" si="37"/>
        <v>1.0598360655737704</v>
      </c>
      <c r="U109">
        <f t="shared" si="37"/>
        <v>2.1192622950819673</v>
      </c>
      <c r="V109">
        <f t="shared" si="37"/>
        <v>2.9672131147540983</v>
      </c>
      <c r="W109">
        <f t="shared" si="37"/>
        <v>4.2377049180327866</v>
      </c>
      <c r="X109">
        <f t="shared" si="37"/>
        <v>5.8278688524590168</v>
      </c>
      <c r="Y109">
        <f t="shared" si="37"/>
        <v>8.4795081967213122</v>
      </c>
    </row>
    <row r="110" spans="1:25">
      <c r="A110">
        <v>97</v>
      </c>
      <c r="B110">
        <f>grafiek!$K$5+A110*grafiek!$F$5</f>
        <v>5180</v>
      </c>
      <c r="C110" s="2">
        <f t="shared" si="24"/>
        <v>7770</v>
      </c>
      <c r="D110" s="2">
        <f t="shared" si="32"/>
        <v>6906.6666666666661</v>
      </c>
      <c r="E110" s="2">
        <f t="shared" si="33"/>
        <v>9208.8888888888887</v>
      </c>
      <c r="F110" s="2"/>
      <c r="G110" s="5">
        <f t="shared" ref="G110:G133" si="38">(B110*C110)/10^6</f>
        <v>40.248600000000003</v>
      </c>
      <c r="H110" s="1">
        <f t="shared" ref="H110:H133" si="39">(B110*D110)/10^6</f>
        <v>35.776533333333326</v>
      </c>
      <c r="I110" s="1">
        <f t="shared" ref="I110:I133" si="40">(B110*E110)/10^6</f>
        <v>47.702044444444439</v>
      </c>
      <c r="K110" s="1">
        <f t="shared" si="28"/>
        <v>4.6332046332046328</v>
      </c>
      <c r="L110" s="1">
        <f t="shared" si="29"/>
        <v>3.0501930501930499</v>
      </c>
      <c r="M110" s="1">
        <f t="shared" si="34"/>
        <v>2.8700128700128702</v>
      </c>
      <c r="N110" s="1">
        <f t="shared" si="35"/>
        <v>2.5048262548262552</v>
      </c>
      <c r="O110" s="1">
        <f t="shared" si="30"/>
        <v>1.6988416988416988</v>
      </c>
      <c r="P110" s="1">
        <f t="shared" si="36"/>
        <v>1.0395752895752897</v>
      </c>
      <c r="R110" s="1">
        <f t="shared" si="31"/>
        <v>0.69498069498069504</v>
      </c>
      <c r="T110" s="1">
        <f t="shared" si="37"/>
        <v>1.0598360655737704</v>
      </c>
      <c r="U110">
        <f t="shared" si="37"/>
        <v>2.1192622950819673</v>
      </c>
      <c r="V110">
        <f t="shared" si="37"/>
        <v>2.9672131147540983</v>
      </c>
      <c r="W110">
        <f t="shared" si="37"/>
        <v>4.2377049180327866</v>
      </c>
      <c r="X110">
        <f t="shared" si="37"/>
        <v>5.8278688524590168</v>
      </c>
      <c r="Y110">
        <f t="shared" si="37"/>
        <v>8.4795081967213122</v>
      </c>
    </row>
    <row r="111" spans="1:25">
      <c r="A111">
        <v>98</v>
      </c>
      <c r="B111">
        <f>grafiek!$K$5+A111*grafiek!$F$5</f>
        <v>5220</v>
      </c>
      <c r="C111" s="2">
        <f t="shared" si="24"/>
        <v>7830</v>
      </c>
      <c r="D111" s="2">
        <f t="shared" si="32"/>
        <v>6960</v>
      </c>
      <c r="E111" s="2">
        <f t="shared" si="33"/>
        <v>9280</v>
      </c>
      <c r="F111" s="2"/>
      <c r="G111" s="5">
        <f t="shared" si="38"/>
        <v>40.872599999999998</v>
      </c>
      <c r="H111" s="1">
        <f t="shared" si="39"/>
        <v>36.331200000000003</v>
      </c>
      <c r="I111" s="1">
        <f t="shared" si="40"/>
        <v>48.441600000000001</v>
      </c>
      <c r="K111" s="1">
        <f t="shared" si="28"/>
        <v>4.5977011494252871</v>
      </c>
      <c r="L111" s="1">
        <f t="shared" si="29"/>
        <v>3.0268199233716473</v>
      </c>
      <c r="M111" s="1">
        <f t="shared" si="34"/>
        <v>2.848020434227331</v>
      </c>
      <c r="N111" s="1">
        <f t="shared" si="35"/>
        <v>2.485632183908046</v>
      </c>
      <c r="O111" s="1">
        <f t="shared" si="30"/>
        <v>1.685823754789272</v>
      </c>
      <c r="P111" s="1">
        <f t="shared" si="36"/>
        <v>1.031609195402299</v>
      </c>
      <c r="R111" s="1">
        <f t="shared" si="31"/>
        <v>0.68965517241379304</v>
      </c>
      <c r="T111" s="1">
        <f t="shared" si="37"/>
        <v>1.0598360655737704</v>
      </c>
      <c r="U111">
        <f t="shared" si="37"/>
        <v>2.1192622950819673</v>
      </c>
      <c r="V111">
        <f t="shared" si="37"/>
        <v>2.9672131147540983</v>
      </c>
      <c r="W111">
        <f t="shared" si="37"/>
        <v>4.2377049180327866</v>
      </c>
      <c r="X111">
        <f t="shared" si="37"/>
        <v>5.8278688524590168</v>
      </c>
      <c r="Y111">
        <f t="shared" si="37"/>
        <v>8.4795081967213122</v>
      </c>
    </row>
    <row r="112" spans="1:25">
      <c r="A112">
        <v>99</v>
      </c>
      <c r="B112">
        <f>grafiek!$K$5+A112*grafiek!$F$5</f>
        <v>5260</v>
      </c>
      <c r="C112" s="2">
        <f t="shared" si="24"/>
        <v>7890</v>
      </c>
      <c r="D112" s="2">
        <f t="shared" si="32"/>
        <v>7013.333333333333</v>
      </c>
      <c r="E112" s="2">
        <f t="shared" si="33"/>
        <v>9351.1111111111113</v>
      </c>
      <c r="F112" s="2"/>
      <c r="G112" s="5">
        <f t="shared" si="38"/>
        <v>41.501399999999997</v>
      </c>
      <c r="H112" s="1">
        <f t="shared" si="39"/>
        <v>36.890133333333331</v>
      </c>
      <c r="I112" s="1">
        <f t="shared" si="40"/>
        <v>49.186844444444446</v>
      </c>
      <c r="K112" s="1">
        <f t="shared" si="28"/>
        <v>4.5627376425855513</v>
      </c>
      <c r="L112" s="1">
        <f t="shared" si="29"/>
        <v>3.0038022813688214</v>
      </c>
      <c r="M112" s="1">
        <f t="shared" si="34"/>
        <v>2.8263624841571611</v>
      </c>
      <c r="N112" s="1">
        <f t="shared" si="35"/>
        <v>2.4667300380228139</v>
      </c>
      <c r="O112" s="1">
        <f t="shared" si="30"/>
        <v>1.6730038022813687</v>
      </c>
      <c r="P112" s="1">
        <f t="shared" si="36"/>
        <v>1.0237642585551332</v>
      </c>
      <c r="R112" s="1">
        <f t="shared" si="31"/>
        <v>0.68441064638783267</v>
      </c>
      <c r="T112" s="1">
        <f t="shared" ref="T112:Y133" si="41">T$14</f>
        <v>1.0598360655737704</v>
      </c>
      <c r="U112">
        <f t="shared" si="41"/>
        <v>2.1192622950819673</v>
      </c>
      <c r="V112">
        <f t="shared" si="41"/>
        <v>2.9672131147540983</v>
      </c>
      <c r="W112">
        <f t="shared" si="41"/>
        <v>4.2377049180327866</v>
      </c>
      <c r="X112">
        <f t="shared" si="41"/>
        <v>5.8278688524590168</v>
      </c>
      <c r="Y112">
        <f t="shared" si="41"/>
        <v>8.4795081967213122</v>
      </c>
    </row>
    <row r="113" spans="1:25">
      <c r="A113">
        <v>100</v>
      </c>
      <c r="B113">
        <f>grafiek!$K$5+A113*grafiek!$F$5</f>
        <v>5300</v>
      </c>
      <c r="C113" s="2">
        <f t="shared" si="24"/>
        <v>7950</v>
      </c>
      <c r="D113" s="2">
        <f t="shared" si="32"/>
        <v>7066.6666666666661</v>
      </c>
      <c r="E113" s="2">
        <f t="shared" si="33"/>
        <v>9422.2222222222208</v>
      </c>
      <c r="F113" s="2"/>
      <c r="G113" s="5">
        <f t="shared" si="38"/>
        <v>42.134999999999998</v>
      </c>
      <c r="H113" s="1">
        <f t="shared" si="39"/>
        <v>37.453333333333326</v>
      </c>
      <c r="I113" s="1">
        <f t="shared" si="40"/>
        <v>49.937777777777768</v>
      </c>
      <c r="K113" s="1">
        <f t="shared" si="28"/>
        <v>4.5283018867924527</v>
      </c>
      <c r="L113" s="1">
        <f t="shared" si="29"/>
        <v>2.9811320754716979</v>
      </c>
      <c r="M113" s="1">
        <f t="shared" si="34"/>
        <v>2.8050314465408808</v>
      </c>
      <c r="N113" s="1">
        <f t="shared" si="35"/>
        <v>2.4481132075471699</v>
      </c>
      <c r="O113" s="1">
        <f t="shared" si="30"/>
        <v>1.6603773584905659</v>
      </c>
      <c r="P113" s="1">
        <f t="shared" si="36"/>
        <v>1.0160377358490567</v>
      </c>
      <c r="R113" s="1">
        <f t="shared" si="31"/>
        <v>0.679245283018868</v>
      </c>
      <c r="T113" s="1">
        <f t="shared" si="41"/>
        <v>1.0598360655737704</v>
      </c>
      <c r="U113">
        <f t="shared" si="41"/>
        <v>2.1192622950819673</v>
      </c>
      <c r="V113">
        <f t="shared" si="41"/>
        <v>2.9672131147540983</v>
      </c>
      <c r="W113">
        <f t="shared" si="41"/>
        <v>4.2377049180327866</v>
      </c>
      <c r="X113">
        <f t="shared" si="41"/>
        <v>5.8278688524590168</v>
      </c>
      <c r="Y113">
        <f t="shared" si="41"/>
        <v>8.4795081967213122</v>
      </c>
    </row>
    <row r="114" spans="1:25">
      <c r="A114">
        <v>101</v>
      </c>
      <c r="B114">
        <f>grafiek!$K$5+A114*grafiek!$F$5</f>
        <v>5340</v>
      </c>
      <c r="C114" s="2">
        <f t="shared" si="24"/>
        <v>8010</v>
      </c>
      <c r="D114" s="2">
        <f t="shared" si="32"/>
        <v>7120</v>
      </c>
      <c r="E114" s="2">
        <f t="shared" si="33"/>
        <v>9493.3333333333321</v>
      </c>
      <c r="F114" s="2"/>
      <c r="G114" s="5">
        <f t="shared" si="38"/>
        <v>42.773400000000002</v>
      </c>
      <c r="H114" s="1">
        <f t="shared" si="39"/>
        <v>38.020800000000001</v>
      </c>
      <c r="I114" s="1">
        <f t="shared" si="40"/>
        <v>50.694399999999995</v>
      </c>
      <c r="K114" s="1">
        <f t="shared" si="28"/>
        <v>4.4943820224719104</v>
      </c>
      <c r="L114" s="1">
        <f t="shared" si="29"/>
        <v>2.9588014981273405</v>
      </c>
      <c r="M114" s="1">
        <f t="shared" si="34"/>
        <v>2.7840199750312111</v>
      </c>
      <c r="N114" s="1">
        <f t="shared" si="35"/>
        <v>2.4297752808988764</v>
      </c>
      <c r="O114" s="1">
        <f t="shared" si="30"/>
        <v>1.6479400749063671</v>
      </c>
      <c r="P114" s="1">
        <f t="shared" si="36"/>
        <v>1.0084269662921348</v>
      </c>
      <c r="R114" s="1">
        <f t="shared" si="31"/>
        <v>0.6741573033707865</v>
      </c>
      <c r="T114" s="1">
        <f t="shared" si="41"/>
        <v>1.0598360655737704</v>
      </c>
      <c r="U114">
        <f t="shared" si="41"/>
        <v>2.1192622950819673</v>
      </c>
      <c r="V114">
        <f t="shared" si="41"/>
        <v>2.9672131147540983</v>
      </c>
      <c r="W114">
        <f t="shared" si="41"/>
        <v>4.2377049180327866</v>
      </c>
      <c r="X114">
        <f t="shared" si="41"/>
        <v>5.8278688524590168</v>
      </c>
      <c r="Y114">
        <f t="shared" si="41"/>
        <v>8.4795081967213122</v>
      </c>
    </row>
    <row r="115" spans="1:25">
      <c r="A115">
        <v>102</v>
      </c>
      <c r="B115">
        <f>grafiek!$K$5+A115*grafiek!$F$5</f>
        <v>5380</v>
      </c>
      <c r="C115" s="2">
        <f t="shared" si="24"/>
        <v>8070</v>
      </c>
      <c r="D115" s="2">
        <f t="shared" ref="D115:D133" si="42">B115*(4/3)</f>
        <v>7173.333333333333</v>
      </c>
      <c r="E115" s="2">
        <f t="shared" ref="E115:E133" si="43">B115*(16/9)</f>
        <v>9564.4444444444434</v>
      </c>
      <c r="F115" s="2"/>
      <c r="G115" s="5">
        <f t="shared" si="38"/>
        <v>43.416600000000003</v>
      </c>
      <c r="H115" s="1">
        <f t="shared" si="39"/>
        <v>38.592533333333328</v>
      </c>
      <c r="I115" s="1">
        <f t="shared" si="40"/>
        <v>51.456711111111105</v>
      </c>
      <c r="K115" s="1">
        <f t="shared" ref="K115:K133" si="44">($C$10/C115)*1000</f>
        <v>4.4609665427509295</v>
      </c>
      <c r="L115" s="1">
        <f t="shared" ref="L115:L133" si="45">($C$8/C115)*1000</f>
        <v>2.9368029739776951</v>
      </c>
      <c r="M115" s="1">
        <f t="shared" si="34"/>
        <v>2.7633209417596034</v>
      </c>
      <c r="N115" s="1">
        <f t="shared" si="35"/>
        <v>2.4117100371747213</v>
      </c>
      <c r="O115" s="1">
        <f t="shared" ref="O115:O133" si="46">($C$6/C115)*1000</f>
        <v>1.6356877323420074</v>
      </c>
      <c r="P115" s="1">
        <f t="shared" si="36"/>
        <v>1.0009293680297398</v>
      </c>
      <c r="R115" s="1">
        <f t="shared" ref="R115:R133" si="47">($C$3/D115)*1000</f>
        <v>0.66914498141263945</v>
      </c>
      <c r="T115" s="1">
        <f t="shared" si="41"/>
        <v>1.0598360655737704</v>
      </c>
      <c r="U115">
        <f t="shared" si="41"/>
        <v>2.1192622950819673</v>
      </c>
      <c r="V115">
        <f t="shared" si="41"/>
        <v>2.9672131147540983</v>
      </c>
      <c r="W115">
        <f t="shared" si="41"/>
        <v>4.2377049180327866</v>
      </c>
      <c r="X115">
        <f t="shared" si="41"/>
        <v>5.8278688524590168</v>
      </c>
      <c r="Y115">
        <f t="shared" si="41"/>
        <v>8.4795081967213122</v>
      </c>
    </row>
    <row r="116" spans="1:25">
      <c r="A116">
        <v>103</v>
      </c>
      <c r="B116">
        <f>grafiek!$K$5+A116*grafiek!$F$5</f>
        <v>5420</v>
      </c>
      <c r="C116" s="2">
        <f t="shared" si="24"/>
        <v>8130</v>
      </c>
      <c r="D116" s="2">
        <f t="shared" si="42"/>
        <v>7226.6666666666661</v>
      </c>
      <c r="E116" s="2">
        <f t="shared" si="43"/>
        <v>9635.5555555555547</v>
      </c>
      <c r="F116" s="2"/>
      <c r="G116" s="5">
        <f t="shared" si="38"/>
        <v>44.064599999999999</v>
      </c>
      <c r="H116" s="1">
        <f t="shared" si="39"/>
        <v>39.168533333333329</v>
      </c>
      <c r="I116" s="1">
        <f t="shared" si="40"/>
        <v>52.224711111111105</v>
      </c>
      <c r="K116" s="1">
        <f t="shared" si="44"/>
        <v>4.428044280442804</v>
      </c>
      <c r="L116" s="1">
        <f t="shared" si="45"/>
        <v>2.915129151291513</v>
      </c>
      <c r="M116" s="1">
        <f t="shared" si="34"/>
        <v>2.7429274292742929</v>
      </c>
      <c r="N116" s="1">
        <f t="shared" si="35"/>
        <v>2.3939114391143916</v>
      </c>
      <c r="O116" s="1">
        <f t="shared" si="46"/>
        <v>1.6236162361623616</v>
      </c>
      <c r="P116" s="1">
        <f t="shared" si="36"/>
        <v>0.99354243542435439</v>
      </c>
      <c r="R116" s="1">
        <f t="shared" si="47"/>
        <v>0.66420664206642077</v>
      </c>
      <c r="T116" s="1">
        <f t="shared" si="41"/>
        <v>1.0598360655737704</v>
      </c>
      <c r="U116">
        <f t="shared" si="41"/>
        <v>2.1192622950819673</v>
      </c>
      <c r="V116">
        <f t="shared" si="41"/>
        <v>2.9672131147540983</v>
      </c>
      <c r="W116">
        <f t="shared" si="41"/>
        <v>4.2377049180327866</v>
      </c>
      <c r="X116">
        <f t="shared" si="41"/>
        <v>5.8278688524590168</v>
      </c>
      <c r="Y116">
        <f t="shared" si="41"/>
        <v>8.4795081967213122</v>
      </c>
    </row>
    <row r="117" spans="1:25">
      <c r="A117">
        <v>104</v>
      </c>
      <c r="B117">
        <f>grafiek!$K$5+A117*grafiek!$F$5</f>
        <v>5460</v>
      </c>
      <c r="C117" s="2">
        <f t="shared" si="24"/>
        <v>8190</v>
      </c>
      <c r="D117" s="2">
        <f t="shared" si="42"/>
        <v>7280</v>
      </c>
      <c r="E117" s="2">
        <f t="shared" si="43"/>
        <v>9706.6666666666661</v>
      </c>
      <c r="F117" s="2"/>
      <c r="G117" s="5">
        <f t="shared" si="38"/>
        <v>44.717399999999998</v>
      </c>
      <c r="H117" s="1">
        <f t="shared" si="39"/>
        <v>39.748800000000003</v>
      </c>
      <c r="I117" s="1">
        <f t="shared" si="40"/>
        <v>52.998399999999997</v>
      </c>
      <c r="K117" s="1">
        <f t="shared" si="44"/>
        <v>4.395604395604396</v>
      </c>
      <c r="L117" s="1">
        <f t="shared" si="45"/>
        <v>2.8937728937728937</v>
      </c>
      <c r="M117" s="1">
        <f t="shared" si="34"/>
        <v>2.7228327228327229</v>
      </c>
      <c r="N117" s="1">
        <f t="shared" si="35"/>
        <v>2.3763736263736264</v>
      </c>
      <c r="O117" s="1">
        <f t="shared" si="46"/>
        <v>1.6117216117216118</v>
      </c>
      <c r="P117" s="1">
        <f t="shared" si="36"/>
        <v>0.9862637362637362</v>
      </c>
      <c r="R117" s="1">
        <f t="shared" si="47"/>
        <v>0.65934065934065933</v>
      </c>
      <c r="T117" s="1">
        <f t="shared" si="41"/>
        <v>1.0598360655737704</v>
      </c>
      <c r="U117">
        <f t="shared" si="41"/>
        <v>2.1192622950819673</v>
      </c>
      <c r="V117">
        <f t="shared" si="41"/>
        <v>2.9672131147540983</v>
      </c>
      <c r="W117">
        <f t="shared" si="41"/>
        <v>4.2377049180327866</v>
      </c>
      <c r="X117">
        <f t="shared" si="41"/>
        <v>5.8278688524590168</v>
      </c>
      <c r="Y117">
        <f t="shared" si="41"/>
        <v>8.4795081967213122</v>
      </c>
    </row>
    <row r="118" spans="1:25">
      <c r="A118">
        <v>105</v>
      </c>
      <c r="B118">
        <f>grafiek!$K$5+A118*grafiek!$F$5</f>
        <v>5500</v>
      </c>
      <c r="C118" s="2">
        <f t="shared" si="24"/>
        <v>8250</v>
      </c>
      <c r="D118" s="2">
        <f t="shared" si="42"/>
        <v>7333.333333333333</v>
      </c>
      <c r="E118" s="2">
        <f t="shared" si="43"/>
        <v>9777.7777777777774</v>
      </c>
      <c r="F118" s="2"/>
      <c r="G118" s="5">
        <f t="shared" si="38"/>
        <v>45.375</v>
      </c>
      <c r="H118" s="1">
        <f t="shared" si="39"/>
        <v>40.333333333333329</v>
      </c>
      <c r="I118" s="1">
        <f t="shared" si="40"/>
        <v>53.777777777777779</v>
      </c>
      <c r="K118" s="1">
        <f t="shared" si="44"/>
        <v>4.3636363636363642</v>
      </c>
      <c r="L118" s="1">
        <f t="shared" si="45"/>
        <v>2.8727272727272726</v>
      </c>
      <c r="M118" s="1">
        <f t="shared" si="34"/>
        <v>2.7030303030303031</v>
      </c>
      <c r="N118" s="1">
        <f t="shared" si="35"/>
        <v>2.3590909090909093</v>
      </c>
      <c r="O118" s="1">
        <f t="shared" si="46"/>
        <v>1.5999999999999999</v>
      </c>
      <c r="P118" s="1">
        <f t="shared" si="36"/>
        <v>0.97909090909090901</v>
      </c>
      <c r="R118" s="1">
        <f t="shared" si="47"/>
        <v>0.65454545454545454</v>
      </c>
      <c r="T118" s="1">
        <f t="shared" si="41"/>
        <v>1.0598360655737704</v>
      </c>
      <c r="U118">
        <f t="shared" si="41"/>
        <v>2.1192622950819673</v>
      </c>
      <c r="V118">
        <f t="shared" si="41"/>
        <v>2.9672131147540983</v>
      </c>
      <c r="W118">
        <f t="shared" si="41"/>
        <v>4.2377049180327866</v>
      </c>
      <c r="X118">
        <f t="shared" si="41"/>
        <v>5.8278688524590168</v>
      </c>
      <c r="Y118">
        <f t="shared" si="41"/>
        <v>8.4795081967213122</v>
      </c>
    </row>
    <row r="119" spans="1:25">
      <c r="A119">
        <v>106</v>
      </c>
      <c r="B119">
        <f>grafiek!$K$5+A119*grafiek!$F$5</f>
        <v>5540</v>
      </c>
      <c r="C119" s="2">
        <f t="shared" si="24"/>
        <v>8310</v>
      </c>
      <c r="D119" s="2">
        <f t="shared" si="42"/>
        <v>7386.6666666666661</v>
      </c>
      <c r="E119" s="2">
        <f t="shared" si="43"/>
        <v>9848.8888888888887</v>
      </c>
      <c r="F119" s="2"/>
      <c r="G119" s="5">
        <f t="shared" si="38"/>
        <v>46.037399999999998</v>
      </c>
      <c r="H119" s="1">
        <f t="shared" si="39"/>
        <v>40.922133333333328</v>
      </c>
      <c r="I119" s="1">
        <f t="shared" si="40"/>
        <v>54.562844444444437</v>
      </c>
      <c r="K119" s="1">
        <f t="shared" si="44"/>
        <v>4.3321299638989172</v>
      </c>
      <c r="L119" s="1">
        <f t="shared" si="45"/>
        <v>2.8519855595667871</v>
      </c>
      <c r="M119" s="1">
        <f t="shared" si="34"/>
        <v>2.6835138387484956</v>
      </c>
      <c r="N119" s="1">
        <f t="shared" si="35"/>
        <v>2.3420577617328524</v>
      </c>
      <c r="O119" s="1">
        <f t="shared" si="46"/>
        <v>1.5884476534296028</v>
      </c>
      <c r="P119" s="1">
        <f t="shared" si="36"/>
        <v>0.97202166064981954</v>
      </c>
      <c r="R119" s="1">
        <f t="shared" si="47"/>
        <v>0.64981949458483756</v>
      </c>
      <c r="T119" s="1">
        <f t="shared" si="41"/>
        <v>1.0598360655737704</v>
      </c>
      <c r="U119">
        <f t="shared" si="41"/>
        <v>2.1192622950819673</v>
      </c>
      <c r="V119">
        <f t="shared" si="41"/>
        <v>2.9672131147540983</v>
      </c>
      <c r="W119">
        <f t="shared" si="41"/>
        <v>4.2377049180327866</v>
      </c>
      <c r="X119">
        <f t="shared" si="41"/>
        <v>5.8278688524590168</v>
      </c>
      <c r="Y119">
        <f t="shared" si="41"/>
        <v>8.4795081967213122</v>
      </c>
    </row>
    <row r="120" spans="1:25">
      <c r="A120">
        <v>107</v>
      </c>
      <c r="B120">
        <f>grafiek!$K$5+A120*grafiek!$F$5</f>
        <v>5580</v>
      </c>
      <c r="C120" s="2">
        <f t="shared" si="24"/>
        <v>8370</v>
      </c>
      <c r="D120" s="2">
        <f t="shared" si="42"/>
        <v>7440</v>
      </c>
      <c r="E120" s="2">
        <f t="shared" si="43"/>
        <v>9920</v>
      </c>
      <c r="F120" s="2"/>
      <c r="G120" s="5">
        <f t="shared" si="38"/>
        <v>46.704599999999999</v>
      </c>
      <c r="H120" s="1">
        <f t="shared" si="39"/>
        <v>41.5152</v>
      </c>
      <c r="I120" s="1">
        <f t="shared" si="40"/>
        <v>55.3536</v>
      </c>
      <c r="K120" s="1">
        <f t="shared" si="44"/>
        <v>4.301075268817204</v>
      </c>
      <c r="L120" s="1">
        <f t="shared" si="45"/>
        <v>2.8315412186379927</v>
      </c>
      <c r="M120" s="1">
        <f t="shared" si="34"/>
        <v>2.6642771804062124</v>
      </c>
      <c r="N120" s="1">
        <f t="shared" si="35"/>
        <v>2.3252688172043015</v>
      </c>
      <c r="O120" s="1">
        <f t="shared" si="46"/>
        <v>1.5770609318996416</v>
      </c>
      <c r="P120" s="1">
        <f t="shared" si="36"/>
        <v>0.96505376344086025</v>
      </c>
      <c r="R120" s="1">
        <f t="shared" si="47"/>
        <v>0.64516129032258063</v>
      </c>
      <c r="T120" s="1">
        <f t="shared" si="41"/>
        <v>1.0598360655737704</v>
      </c>
      <c r="U120">
        <f t="shared" si="41"/>
        <v>2.1192622950819673</v>
      </c>
      <c r="V120">
        <f t="shared" si="41"/>
        <v>2.9672131147540983</v>
      </c>
      <c r="W120">
        <f t="shared" si="41"/>
        <v>4.2377049180327866</v>
      </c>
      <c r="X120">
        <f t="shared" si="41"/>
        <v>5.8278688524590168</v>
      </c>
      <c r="Y120">
        <f t="shared" si="41"/>
        <v>8.4795081967213122</v>
      </c>
    </row>
    <row r="121" spans="1:25">
      <c r="A121">
        <v>108</v>
      </c>
      <c r="B121">
        <f>grafiek!$K$5+A121*grafiek!$F$5</f>
        <v>5620</v>
      </c>
      <c r="C121" s="2">
        <f t="shared" si="24"/>
        <v>8430</v>
      </c>
      <c r="D121" s="2">
        <f t="shared" si="42"/>
        <v>7493.333333333333</v>
      </c>
      <c r="E121" s="2">
        <f t="shared" si="43"/>
        <v>9991.1111111111113</v>
      </c>
      <c r="F121" s="2"/>
      <c r="G121" s="5">
        <f t="shared" si="38"/>
        <v>47.376600000000003</v>
      </c>
      <c r="H121" s="1">
        <f t="shared" si="39"/>
        <v>42.112533333333332</v>
      </c>
      <c r="I121" s="1">
        <f t="shared" si="40"/>
        <v>56.150044444444447</v>
      </c>
      <c r="K121" s="1">
        <f t="shared" si="44"/>
        <v>4.2704626334519578</v>
      </c>
      <c r="L121" s="1">
        <f t="shared" si="45"/>
        <v>2.8113879003558715</v>
      </c>
      <c r="M121" s="1">
        <f t="shared" si="34"/>
        <v>2.645314353499407</v>
      </c>
      <c r="N121" s="1">
        <f t="shared" si="35"/>
        <v>2.3087188612099645</v>
      </c>
      <c r="O121" s="1">
        <f t="shared" si="46"/>
        <v>1.5658362989323842</v>
      </c>
      <c r="P121" s="1">
        <f t="shared" si="36"/>
        <v>0.95818505338078297</v>
      </c>
      <c r="R121" s="1">
        <f t="shared" si="47"/>
        <v>0.64056939501779353</v>
      </c>
      <c r="T121" s="1">
        <f t="shared" si="41"/>
        <v>1.0598360655737704</v>
      </c>
      <c r="U121">
        <f t="shared" si="41"/>
        <v>2.1192622950819673</v>
      </c>
      <c r="V121">
        <f t="shared" si="41"/>
        <v>2.9672131147540983</v>
      </c>
      <c r="W121">
        <f t="shared" si="41"/>
        <v>4.2377049180327866</v>
      </c>
      <c r="X121">
        <f t="shared" si="41"/>
        <v>5.8278688524590168</v>
      </c>
      <c r="Y121">
        <f t="shared" si="41"/>
        <v>8.4795081967213122</v>
      </c>
    </row>
    <row r="122" spans="1:25">
      <c r="A122">
        <v>109</v>
      </c>
      <c r="B122">
        <f>grafiek!$K$5+A122*grafiek!$F$5</f>
        <v>5660</v>
      </c>
      <c r="C122" s="2">
        <f t="shared" si="24"/>
        <v>8490</v>
      </c>
      <c r="D122" s="2">
        <f t="shared" si="42"/>
        <v>7546.6666666666661</v>
      </c>
      <c r="E122" s="2">
        <f t="shared" si="43"/>
        <v>10062.222222222221</v>
      </c>
      <c r="F122" s="2"/>
      <c r="G122" s="5">
        <f t="shared" si="38"/>
        <v>48.053400000000003</v>
      </c>
      <c r="H122" s="1">
        <f t="shared" si="39"/>
        <v>42.714133333333329</v>
      </c>
      <c r="I122" s="1">
        <f t="shared" si="40"/>
        <v>56.95217777777777</v>
      </c>
      <c r="K122" s="1">
        <f t="shared" si="44"/>
        <v>4.2402826855123674</v>
      </c>
      <c r="L122" s="1">
        <f t="shared" si="45"/>
        <v>2.7915194346289751</v>
      </c>
      <c r="M122" s="1">
        <f t="shared" si="34"/>
        <v>2.6266195524146054</v>
      </c>
      <c r="N122" s="1">
        <f t="shared" si="35"/>
        <v>2.292402826855124</v>
      </c>
      <c r="O122" s="1">
        <f t="shared" si="46"/>
        <v>1.5547703180212014</v>
      </c>
      <c r="P122" s="1">
        <f t="shared" si="36"/>
        <v>0.95141342756183755</v>
      </c>
      <c r="R122" s="1">
        <f t="shared" si="47"/>
        <v>0.6360424028268552</v>
      </c>
      <c r="T122" s="1">
        <f t="shared" si="41"/>
        <v>1.0598360655737704</v>
      </c>
      <c r="U122">
        <f t="shared" si="41"/>
        <v>2.1192622950819673</v>
      </c>
      <c r="V122">
        <f t="shared" si="41"/>
        <v>2.9672131147540983</v>
      </c>
      <c r="W122">
        <f t="shared" si="41"/>
        <v>4.2377049180327866</v>
      </c>
      <c r="X122">
        <f t="shared" si="41"/>
        <v>5.8278688524590168</v>
      </c>
      <c r="Y122">
        <f t="shared" si="41"/>
        <v>8.4795081967213122</v>
      </c>
    </row>
    <row r="123" spans="1:25">
      <c r="A123">
        <v>110</v>
      </c>
      <c r="B123">
        <f>grafiek!$K$5+A123*grafiek!$F$5</f>
        <v>5700</v>
      </c>
      <c r="C123" s="2">
        <f t="shared" si="24"/>
        <v>8550</v>
      </c>
      <c r="D123" s="2">
        <f t="shared" si="42"/>
        <v>7600</v>
      </c>
      <c r="E123" s="2">
        <f t="shared" si="43"/>
        <v>10133.333333333332</v>
      </c>
      <c r="F123" s="2"/>
      <c r="G123" s="5">
        <f t="shared" si="38"/>
        <v>48.734999999999999</v>
      </c>
      <c r="H123" s="1">
        <f t="shared" si="39"/>
        <v>43.32</v>
      </c>
      <c r="I123" s="1">
        <f t="shared" si="40"/>
        <v>57.759999999999991</v>
      </c>
      <c r="K123" s="1">
        <f t="shared" si="44"/>
        <v>4.2105263157894735</v>
      </c>
      <c r="L123" s="1">
        <f t="shared" si="45"/>
        <v>2.7719298245614032</v>
      </c>
      <c r="M123" s="1">
        <f t="shared" si="34"/>
        <v>2.6081871345029239</v>
      </c>
      <c r="N123" s="1">
        <f t="shared" si="35"/>
        <v>2.2763157894736845</v>
      </c>
      <c r="O123" s="1">
        <f t="shared" si="46"/>
        <v>1.5438596491228069</v>
      </c>
      <c r="P123" s="1">
        <f t="shared" si="36"/>
        <v>0.9447368421052631</v>
      </c>
      <c r="R123" s="1">
        <f t="shared" si="47"/>
        <v>0.63157894736842102</v>
      </c>
      <c r="T123" s="1">
        <f t="shared" si="41"/>
        <v>1.0598360655737704</v>
      </c>
      <c r="U123">
        <f t="shared" si="41"/>
        <v>2.1192622950819673</v>
      </c>
      <c r="V123">
        <f t="shared" si="41"/>
        <v>2.9672131147540983</v>
      </c>
      <c r="W123">
        <f t="shared" si="41"/>
        <v>4.2377049180327866</v>
      </c>
      <c r="X123">
        <f t="shared" si="41"/>
        <v>5.8278688524590168</v>
      </c>
      <c r="Y123">
        <f t="shared" si="41"/>
        <v>8.4795081967213122</v>
      </c>
    </row>
    <row r="124" spans="1:25">
      <c r="A124">
        <v>111</v>
      </c>
      <c r="B124">
        <f>grafiek!$K$5+A124*grafiek!$F$5</f>
        <v>5740</v>
      </c>
      <c r="C124" s="2">
        <f t="shared" si="24"/>
        <v>8610</v>
      </c>
      <c r="D124" s="2">
        <f t="shared" si="42"/>
        <v>7653.333333333333</v>
      </c>
      <c r="E124" s="2">
        <f t="shared" si="43"/>
        <v>10204.444444444443</v>
      </c>
      <c r="F124" s="2"/>
      <c r="G124" s="5">
        <f t="shared" si="38"/>
        <v>49.421399999999998</v>
      </c>
      <c r="H124" s="1">
        <f t="shared" si="39"/>
        <v>43.93013333333333</v>
      </c>
      <c r="I124" s="1">
        <f t="shared" si="40"/>
        <v>58.573511111111102</v>
      </c>
      <c r="K124" s="1">
        <f t="shared" si="44"/>
        <v>4.1811846689895473</v>
      </c>
      <c r="L124" s="1">
        <f t="shared" si="45"/>
        <v>2.7526132404181181</v>
      </c>
      <c r="M124" s="1">
        <f t="shared" si="34"/>
        <v>2.5900116144018583</v>
      </c>
      <c r="N124" s="1">
        <f t="shared" si="35"/>
        <v>2.260452961672474</v>
      </c>
      <c r="O124" s="1">
        <f t="shared" si="46"/>
        <v>1.5331010452961673</v>
      </c>
      <c r="P124" s="1">
        <f t="shared" si="36"/>
        <v>0.93815331010452951</v>
      </c>
      <c r="R124" s="1">
        <f t="shared" si="47"/>
        <v>0.62717770034843201</v>
      </c>
      <c r="T124" s="1">
        <f t="shared" si="41"/>
        <v>1.0598360655737704</v>
      </c>
      <c r="U124">
        <f t="shared" si="41"/>
        <v>2.1192622950819673</v>
      </c>
      <c r="V124">
        <f t="shared" si="41"/>
        <v>2.9672131147540983</v>
      </c>
      <c r="W124">
        <f t="shared" si="41"/>
        <v>4.2377049180327866</v>
      </c>
      <c r="X124">
        <f t="shared" si="41"/>
        <v>5.8278688524590168</v>
      </c>
      <c r="Y124">
        <f t="shared" si="41"/>
        <v>8.4795081967213122</v>
      </c>
    </row>
    <row r="125" spans="1:25">
      <c r="A125">
        <v>112</v>
      </c>
      <c r="B125">
        <f>grafiek!$K$5+A125*grafiek!$F$5</f>
        <v>5780</v>
      </c>
      <c r="C125" s="2">
        <f t="shared" si="24"/>
        <v>8670</v>
      </c>
      <c r="D125" s="2">
        <f t="shared" si="42"/>
        <v>7706.6666666666661</v>
      </c>
      <c r="E125" s="2">
        <f t="shared" si="43"/>
        <v>10275.555555555555</v>
      </c>
      <c r="F125" s="2"/>
      <c r="G125" s="5">
        <f t="shared" si="38"/>
        <v>50.1126</v>
      </c>
      <c r="H125" s="1">
        <f t="shared" si="39"/>
        <v>44.544533333333327</v>
      </c>
      <c r="I125" s="1">
        <f t="shared" si="40"/>
        <v>59.392711111111105</v>
      </c>
      <c r="K125" s="1">
        <f t="shared" si="44"/>
        <v>4.1522491349480974</v>
      </c>
      <c r="L125" s="1">
        <f t="shared" si="45"/>
        <v>2.7335640138408301</v>
      </c>
      <c r="M125" s="1">
        <f t="shared" si="34"/>
        <v>2.5720876585928489</v>
      </c>
      <c r="N125" s="1">
        <f t="shared" si="35"/>
        <v>2.2448096885813151</v>
      </c>
      <c r="O125" s="1">
        <f t="shared" si="46"/>
        <v>1.5224913494809689</v>
      </c>
      <c r="P125" s="1">
        <f t="shared" si="36"/>
        <v>0.93166089965397936</v>
      </c>
      <c r="R125" s="1">
        <f t="shared" si="47"/>
        <v>0.62283737024221464</v>
      </c>
      <c r="T125" s="1">
        <f t="shared" si="41"/>
        <v>1.0598360655737704</v>
      </c>
      <c r="U125">
        <f t="shared" si="41"/>
        <v>2.1192622950819673</v>
      </c>
      <c r="V125">
        <f t="shared" si="41"/>
        <v>2.9672131147540983</v>
      </c>
      <c r="W125">
        <f t="shared" si="41"/>
        <v>4.2377049180327866</v>
      </c>
      <c r="X125">
        <f t="shared" si="41"/>
        <v>5.8278688524590168</v>
      </c>
      <c r="Y125">
        <f t="shared" si="41"/>
        <v>8.4795081967213122</v>
      </c>
    </row>
    <row r="126" spans="1:25">
      <c r="A126">
        <v>113</v>
      </c>
      <c r="B126">
        <f>grafiek!$K$5+A126*grafiek!$F$5</f>
        <v>5820</v>
      </c>
      <c r="C126" s="2">
        <f t="shared" si="24"/>
        <v>8730</v>
      </c>
      <c r="D126" s="2">
        <f t="shared" si="42"/>
        <v>7760</v>
      </c>
      <c r="E126" s="2">
        <f t="shared" si="43"/>
        <v>10346.666666666666</v>
      </c>
      <c r="F126" s="2"/>
      <c r="G126" s="5">
        <f t="shared" si="38"/>
        <v>50.808599999999998</v>
      </c>
      <c r="H126" s="1">
        <f t="shared" si="39"/>
        <v>45.163200000000003</v>
      </c>
      <c r="I126" s="1">
        <f t="shared" si="40"/>
        <v>60.217599999999997</v>
      </c>
      <c r="K126" s="1">
        <f t="shared" si="44"/>
        <v>4.123711340206186</v>
      </c>
      <c r="L126" s="1">
        <f t="shared" si="45"/>
        <v>2.7147766323024052</v>
      </c>
      <c r="M126" s="1">
        <f t="shared" si="34"/>
        <v>2.5544100801832763</v>
      </c>
      <c r="N126" s="1">
        <f t="shared" si="35"/>
        <v>2.2293814432989691</v>
      </c>
      <c r="O126" s="1">
        <f t="shared" si="46"/>
        <v>1.5120274914089347</v>
      </c>
      <c r="P126" s="1">
        <f t="shared" si="36"/>
        <v>0.92525773195876293</v>
      </c>
      <c r="R126" s="1">
        <f t="shared" si="47"/>
        <v>0.61855670103092775</v>
      </c>
      <c r="T126" s="1">
        <f t="shared" si="41"/>
        <v>1.0598360655737704</v>
      </c>
      <c r="U126">
        <f t="shared" si="41"/>
        <v>2.1192622950819673</v>
      </c>
      <c r="V126">
        <f t="shared" si="41"/>
        <v>2.9672131147540983</v>
      </c>
      <c r="W126">
        <f t="shared" si="41"/>
        <v>4.2377049180327866</v>
      </c>
      <c r="X126">
        <f t="shared" si="41"/>
        <v>5.8278688524590168</v>
      </c>
      <c r="Y126">
        <f t="shared" si="41"/>
        <v>8.4795081967213122</v>
      </c>
    </row>
    <row r="127" spans="1:25">
      <c r="A127">
        <v>114</v>
      </c>
      <c r="B127">
        <f>grafiek!$K$5+A127*grafiek!$F$5</f>
        <v>5860</v>
      </c>
      <c r="C127" s="2">
        <f t="shared" si="24"/>
        <v>8790</v>
      </c>
      <c r="D127" s="2">
        <f t="shared" si="42"/>
        <v>7813.333333333333</v>
      </c>
      <c r="E127" s="2">
        <f t="shared" si="43"/>
        <v>10417.777777777777</v>
      </c>
      <c r="F127" s="2"/>
      <c r="G127" s="5">
        <f t="shared" si="38"/>
        <v>51.509399999999999</v>
      </c>
      <c r="H127" s="1">
        <f t="shared" si="39"/>
        <v>45.786133333333325</v>
      </c>
      <c r="I127" s="1">
        <f t="shared" si="40"/>
        <v>61.048177777777774</v>
      </c>
      <c r="K127" s="1">
        <f t="shared" si="44"/>
        <v>4.0955631399317403</v>
      </c>
      <c r="L127" s="1">
        <f t="shared" si="45"/>
        <v>2.6962457337883956</v>
      </c>
      <c r="M127" s="1">
        <f t="shared" si="34"/>
        <v>2.5369738339021617</v>
      </c>
      <c r="N127" s="1">
        <f t="shared" si="35"/>
        <v>2.2141638225255975</v>
      </c>
      <c r="O127" s="1">
        <f t="shared" si="46"/>
        <v>1.5017064846416381</v>
      </c>
      <c r="P127" s="1">
        <f t="shared" si="36"/>
        <v>0.91894197952218437</v>
      </c>
      <c r="R127" s="1">
        <f t="shared" si="47"/>
        <v>0.61433447098976113</v>
      </c>
      <c r="T127" s="1">
        <f t="shared" si="41"/>
        <v>1.0598360655737704</v>
      </c>
      <c r="U127">
        <f t="shared" si="41"/>
        <v>2.1192622950819673</v>
      </c>
      <c r="V127">
        <f t="shared" si="41"/>
        <v>2.9672131147540983</v>
      </c>
      <c r="W127">
        <f t="shared" si="41"/>
        <v>4.2377049180327866</v>
      </c>
      <c r="X127">
        <f t="shared" si="41"/>
        <v>5.8278688524590168</v>
      </c>
      <c r="Y127">
        <f t="shared" si="41"/>
        <v>8.4795081967213122</v>
      </c>
    </row>
    <row r="128" spans="1:25">
      <c r="A128">
        <v>115</v>
      </c>
      <c r="B128">
        <f>grafiek!$K$5+A128*grafiek!$F$5</f>
        <v>5900</v>
      </c>
      <c r="C128" s="2">
        <f t="shared" si="24"/>
        <v>8850</v>
      </c>
      <c r="D128" s="2">
        <f t="shared" si="42"/>
        <v>7866.6666666666661</v>
      </c>
      <c r="E128" s="2">
        <f t="shared" si="43"/>
        <v>10488.888888888889</v>
      </c>
      <c r="F128" s="2"/>
      <c r="G128" s="5">
        <f t="shared" si="38"/>
        <v>52.215000000000003</v>
      </c>
      <c r="H128" s="1">
        <f t="shared" si="39"/>
        <v>46.413333333333327</v>
      </c>
      <c r="I128" s="1">
        <f t="shared" si="40"/>
        <v>61.884444444444441</v>
      </c>
      <c r="K128" s="1">
        <f t="shared" si="44"/>
        <v>4.0677966101694913</v>
      </c>
      <c r="L128" s="1">
        <f t="shared" si="45"/>
        <v>2.6779661016949152</v>
      </c>
      <c r="M128" s="1">
        <f t="shared" si="34"/>
        <v>2.5197740112994351</v>
      </c>
      <c r="N128" s="1">
        <f t="shared" si="35"/>
        <v>2.1991525423728815</v>
      </c>
      <c r="O128" s="1">
        <f t="shared" si="46"/>
        <v>1.4915254237288134</v>
      </c>
      <c r="P128" s="1">
        <f t="shared" si="36"/>
        <v>0.91271186440677976</v>
      </c>
      <c r="R128" s="1">
        <f t="shared" si="47"/>
        <v>0.61016949152542377</v>
      </c>
      <c r="T128" s="1">
        <f t="shared" si="41"/>
        <v>1.0598360655737704</v>
      </c>
      <c r="U128">
        <f t="shared" si="41"/>
        <v>2.1192622950819673</v>
      </c>
      <c r="V128">
        <f t="shared" si="41"/>
        <v>2.9672131147540983</v>
      </c>
      <c r="W128">
        <f t="shared" si="41"/>
        <v>4.2377049180327866</v>
      </c>
      <c r="X128">
        <f t="shared" si="41"/>
        <v>5.8278688524590168</v>
      </c>
      <c r="Y128">
        <f t="shared" si="41"/>
        <v>8.4795081967213122</v>
      </c>
    </row>
    <row r="129" spans="1:25">
      <c r="A129">
        <v>116</v>
      </c>
      <c r="B129">
        <f>grafiek!$K$5+A129*grafiek!$F$5</f>
        <v>5940</v>
      </c>
      <c r="C129" s="2">
        <f t="shared" si="24"/>
        <v>8910</v>
      </c>
      <c r="D129" s="2">
        <f t="shared" si="42"/>
        <v>7920</v>
      </c>
      <c r="E129" s="2">
        <f t="shared" si="43"/>
        <v>10560</v>
      </c>
      <c r="F129" s="2"/>
      <c r="G129" s="5">
        <f t="shared" si="38"/>
        <v>52.925400000000003</v>
      </c>
      <c r="H129" s="1">
        <f t="shared" si="39"/>
        <v>47.044800000000002</v>
      </c>
      <c r="I129" s="1">
        <f t="shared" si="40"/>
        <v>62.726399999999998</v>
      </c>
      <c r="K129" s="1">
        <f t="shared" si="44"/>
        <v>4.0404040404040407</v>
      </c>
      <c r="L129" s="1">
        <f t="shared" si="45"/>
        <v>2.65993265993266</v>
      </c>
      <c r="M129" s="1">
        <f t="shared" si="34"/>
        <v>2.5028058361391694</v>
      </c>
      <c r="N129" s="1">
        <f t="shared" si="35"/>
        <v>2.1843434343434347</v>
      </c>
      <c r="O129" s="1">
        <f t="shared" si="46"/>
        <v>1.4814814814814814</v>
      </c>
      <c r="P129" s="1">
        <f t="shared" si="36"/>
        <v>0.90656565656565657</v>
      </c>
      <c r="R129" s="1">
        <f t="shared" si="47"/>
        <v>0.60606060606060608</v>
      </c>
      <c r="T129" s="1">
        <f t="shared" si="41"/>
        <v>1.0598360655737704</v>
      </c>
      <c r="U129">
        <f t="shared" si="41"/>
        <v>2.1192622950819673</v>
      </c>
      <c r="V129">
        <f t="shared" si="41"/>
        <v>2.9672131147540983</v>
      </c>
      <c r="W129">
        <f t="shared" si="41"/>
        <v>4.2377049180327866</v>
      </c>
      <c r="X129">
        <f t="shared" si="41"/>
        <v>5.8278688524590168</v>
      </c>
      <c r="Y129">
        <f t="shared" si="41"/>
        <v>8.4795081967213122</v>
      </c>
    </row>
    <row r="130" spans="1:25">
      <c r="A130">
        <v>117</v>
      </c>
      <c r="B130">
        <f>grafiek!$K$5+A130*grafiek!$F$5</f>
        <v>5980</v>
      </c>
      <c r="C130" s="2">
        <f t="shared" si="24"/>
        <v>8970</v>
      </c>
      <c r="D130" s="2">
        <f t="shared" si="42"/>
        <v>7973.333333333333</v>
      </c>
      <c r="E130" s="2">
        <f t="shared" si="43"/>
        <v>10631.111111111111</v>
      </c>
      <c r="F130" s="2"/>
      <c r="G130" s="5">
        <f t="shared" si="38"/>
        <v>53.640599999999999</v>
      </c>
      <c r="H130" s="1">
        <f t="shared" si="39"/>
        <v>47.680533333333329</v>
      </c>
      <c r="I130" s="1">
        <f t="shared" si="40"/>
        <v>63.574044444444446</v>
      </c>
      <c r="K130" s="1">
        <f t="shared" si="44"/>
        <v>4.0133779264214047</v>
      </c>
      <c r="L130" s="1">
        <f t="shared" si="45"/>
        <v>2.6421404682274248</v>
      </c>
      <c r="M130" s="1">
        <f t="shared" si="34"/>
        <v>2.4860646599777034</v>
      </c>
      <c r="N130" s="1">
        <f t="shared" si="35"/>
        <v>2.169732441471572</v>
      </c>
      <c r="O130" s="1">
        <f t="shared" si="46"/>
        <v>1.471571906354515</v>
      </c>
      <c r="P130" s="1">
        <f t="shared" si="36"/>
        <v>0.90050167224080269</v>
      </c>
      <c r="R130" s="1">
        <f t="shared" si="47"/>
        <v>0.60200668896321063</v>
      </c>
      <c r="T130" s="1">
        <f t="shared" si="41"/>
        <v>1.0598360655737704</v>
      </c>
      <c r="U130">
        <f t="shared" si="41"/>
        <v>2.1192622950819673</v>
      </c>
      <c r="V130">
        <f t="shared" si="41"/>
        <v>2.9672131147540983</v>
      </c>
      <c r="W130">
        <f t="shared" si="41"/>
        <v>4.2377049180327866</v>
      </c>
      <c r="X130">
        <f t="shared" si="41"/>
        <v>5.8278688524590168</v>
      </c>
      <c r="Y130">
        <f t="shared" si="41"/>
        <v>8.4795081967213122</v>
      </c>
    </row>
    <row r="131" spans="1:25">
      <c r="A131">
        <v>118</v>
      </c>
      <c r="B131">
        <f>grafiek!$K$5+A131*grafiek!$F$5</f>
        <v>6020</v>
      </c>
      <c r="C131" s="2">
        <f t="shared" si="24"/>
        <v>9030</v>
      </c>
      <c r="D131" s="2">
        <f t="shared" si="42"/>
        <v>8026.6666666666661</v>
      </c>
      <c r="E131" s="2">
        <f t="shared" si="43"/>
        <v>10702.222222222221</v>
      </c>
      <c r="F131" s="2"/>
      <c r="G131" s="5">
        <f t="shared" si="38"/>
        <v>54.360599999999998</v>
      </c>
      <c r="H131" s="1">
        <f t="shared" si="39"/>
        <v>48.32053333333333</v>
      </c>
      <c r="I131" s="1">
        <f t="shared" si="40"/>
        <v>64.427377777777764</v>
      </c>
      <c r="K131" s="1">
        <f t="shared" si="44"/>
        <v>3.986710963455149</v>
      </c>
      <c r="L131" s="1">
        <f t="shared" si="45"/>
        <v>2.6245847176079731</v>
      </c>
      <c r="M131" s="1">
        <f t="shared" si="34"/>
        <v>2.4695459579180508</v>
      </c>
      <c r="N131" s="1">
        <f t="shared" si="35"/>
        <v>2.1553156146179404</v>
      </c>
      <c r="O131" s="1">
        <f t="shared" si="46"/>
        <v>1.4617940199335548</v>
      </c>
      <c r="P131" s="1">
        <f t="shared" si="36"/>
        <v>0.89451827242524917</v>
      </c>
      <c r="R131" s="1">
        <f t="shared" si="47"/>
        <v>0.59800664451827246</v>
      </c>
      <c r="T131" s="1">
        <f t="shared" si="41"/>
        <v>1.0598360655737704</v>
      </c>
      <c r="U131">
        <f t="shared" si="41"/>
        <v>2.1192622950819673</v>
      </c>
      <c r="V131">
        <f t="shared" si="41"/>
        <v>2.9672131147540983</v>
      </c>
      <c r="W131">
        <f t="shared" si="41"/>
        <v>4.2377049180327866</v>
      </c>
      <c r="X131">
        <f t="shared" si="41"/>
        <v>5.8278688524590168</v>
      </c>
      <c r="Y131">
        <f t="shared" si="41"/>
        <v>8.4795081967213122</v>
      </c>
    </row>
    <row r="132" spans="1:25">
      <c r="A132">
        <v>119</v>
      </c>
      <c r="B132">
        <f>grafiek!$K$5+A132*grafiek!$F$5</f>
        <v>6060</v>
      </c>
      <c r="C132" s="2">
        <f t="shared" si="24"/>
        <v>9090</v>
      </c>
      <c r="D132" s="2">
        <f t="shared" si="42"/>
        <v>8080</v>
      </c>
      <c r="E132" s="2">
        <f t="shared" si="43"/>
        <v>10773.333333333332</v>
      </c>
      <c r="F132" s="2"/>
      <c r="G132" s="5">
        <f t="shared" si="38"/>
        <v>55.0854</v>
      </c>
      <c r="H132" s="1">
        <f t="shared" si="39"/>
        <v>48.964799999999997</v>
      </c>
      <c r="I132" s="1">
        <f t="shared" si="40"/>
        <v>65.286399999999986</v>
      </c>
      <c r="K132" s="1">
        <f t="shared" si="44"/>
        <v>3.9603960396039604</v>
      </c>
      <c r="L132" s="1">
        <f t="shared" si="45"/>
        <v>2.6072607260726071</v>
      </c>
      <c r="M132" s="1">
        <f t="shared" si="34"/>
        <v>2.4532453245324533</v>
      </c>
      <c r="N132" s="1">
        <f t="shared" si="35"/>
        <v>2.1410891089108914</v>
      </c>
      <c r="O132" s="1">
        <f t="shared" si="46"/>
        <v>1.452145214521452</v>
      </c>
      <c r="P132" s="1">
        <f t="shared" si="36"/>
        <v>0.88861386138613851</v>
      </c>
      <c r="R132" s="1">
        <f t="shared" si="47"/>
        <v>0.59405940594059403</v>
      </c>
      <c r="T132" s="1">
        <f t="shared" si="41"/>
        <v>1.0598360655737704</v>
      </c>
      <c r="U132">
        <f t="shared" si="41"/>
        <v>2.1192622950819673</v>
      </c>
      <c r="V132">
        <f t="shared" si="41"/>
        <v>2.9672131147540983</v>
      </c>
      <c r="W132">
        <f t="shared" si="41"/>
        <v>4.2377049180327866</v>
      </c>
      <c r="X132">
        <f t="shared" si="41"/>
        <v>5.8278688524590168</v>
      </c>
      <c r="Y132">
        <f t="shared" si="41"/>
        <v>8.4795081967213122</v>
      </c>
    </row>
    <row r="133" spans="1:25">
      <c r="A133">
        <v>120</v>
      </c>
      <c r="B133">
        <f>grafiek!$K$5+A133*grafiek!$F$5</f>
        <v>6100</v>
      </c>
      <c r="C133" s="2">
        <f t="shared" si="24"/>
        <v>9150</v>
      </c>
      <c r="D133" s="2">
        <f t="shared" si="42"/>
        <v>8133.333333333333</v>
      </c>
      <c r="E133" s="2">
        <f t="shared" si="43"/>
        <v>10844.444444444443</v>
      </c>
      <c r="F133" s="2"/>
      <c r="G133" s="5">
        <f t="shared" si="38"/>
        <v>55.814999999999998</v>
      </c>
      <c r="H133" s="1">
        <f t="shared" si="39"/>
        <v>49.61333333333333</v>
      </c>
      <c r="I133" s="1">
        <f t="shared" si="40"/>
        <v>66.151111111111106</v>
      </c>
      <c r="K133" s="1">
        <f t="shared" si="44"/>
        <v>3.9344262295081966</v>
      </c>
      <c r="L133" s="1">
        <f t="shared" si="45"/>
        <v>2.5901639344262293</v>
      </c>
      <c r="M133" s="1">
        <f t="shared" si="34"/>
        <v>2.4371584699453552</v>
      </c>
      <c r="N133" s="1">
        <f t="shared" si="35"/>
        <v>2.127049180327869</v>
      </c>
      <c r="O133" s="1">
        <f t="shared" si="46"/>
        <v>1.4426229508196722</v>
      </c>
      <c r="P133" s="1">
        <f t="shared" si="36"/>
        <v>0.88278688524590165</v>
      </c>
      <c r="R133" s="1">
        <f t="shared" si="47"/>
        <v>0.5901639344262295</v>
      </c>
      <c r="T133" s="1">
        <f t="shared" si="41"/>
        <v>1.0598360655737704</v>
      </c>
      <c r="U133">
        <f t="shared" si="41"/>
        <v>2.1192622950819673</v>
      </c>
      <c r="V133">
        <f t="shared" si="41"/>
        <v>2.9672131147540983</v>
      </c>
      <c r="W133">
        <f t="shared" si="41"/>
        <v>4.2377049180327866</v>
      </c>
      <c r="X133">
        <f t="shared" si="41"/>
        <v>5.8278688524590168</v>
      </c>
      <c r="Y133">
        <f t="shared" si="41"/>
        <v>8.4795081967213122</v>
      </c>
    </row>
    <row r="134" spans="1:25">
      <c r="A134">
        <v>121</v>
      </c>
    </row>
    <row r="135" spans="1:25">
      <c r="A135">
        <v>122</v>
      </c>
    </row>
    <row r="136" spans="1:25">
      <c r="A136">
        <v>123</v>
      </c>
    </row>
    <row r="137" spans="1:25">
      <c r="A137">
        <v>124</v>
      </c>
    </row>
    <row r="138" spans="1:25">
      <c r="A138">
        <v>125</v>
      </c>
    </row>
    <row r="139" spans="1:25">
      <c r="A139">
        <v>126</v>
      </c>
    </row>
    <row r="140" spans="1:25">
      <c r="A140">
        <v>127</v>
      </c>
    </row>
    <row r="141" spans="1:25">
      <c r="A141">
        <v>128</v>
      </c>
    </row>
    <row r="142" spans="1:25">
      <c r="A142">
        <v>129</v>
      </c>
    </row>
    <row r="143" spans="1:25">
      <c r="A143">
        <v>130</v>
      </c>
    </row>
    <row r="144" spans="1:25">
      <c r="A144">
        <v>131</v>
      </c>
    </row>
    <row r="145" spans="1:1">
      <c r="A145">
        <v>132</v>
      </c>
    </row>
    <row r="146" spans="1:1">
      <c r="A146">
        <v>133</v>
      </c>
    </row>
    <row r="147" spans="1:1">
      <c r="A147">
        <v>134</v>
      </c>
    </row>
  </sheetData>
  <mergeCells count="4">
    <mergeCell ref="G12:I12"/>
    <mergeCell ref="C12:E12"/>
    <mergeCell ref="K12:R12"/>
    <mergeCell ref="T12:Y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grafiek</vt:lpstr>
      <vt:lpstr>gegevens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van dijk</dc:creator>
  <cp:lastModifiedBy>frank van dijk</cp:lastModifiedBy>
  <dcterms:created xsi:type="dcterms:W3CDTF">2015-03-14T14:28:19Z</dcterms:created>
  <dcterms:modified xsi:type="dcterms:W3CDTF">2015-03-29T21:34:48Z</dcterms:modified>
</cp:coreProperties>
</file>